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Elektronické komunik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úpravy'!$C$132:$K$148</definedName>
    <definedName name="_xlnm.Print_Area" localSheetId="1">'01 - Stavební úpravy'!$C$4:$J$76,'01 - Stavební úpravy'!$C$82:$J$114,'01 - Stavební úpravy'!$C$120:$J$148</definedName>
    <definedName name="_xlnm.Print_Titles" localSheetId="1">'01 - Stavební úpravy'!$132:$132</definedName>
    <definedName name="_xlnm._FilterDatabase" localSheetId="2" hidden="1">'02 - Elektronické komunik...'!$C$125:$K$179</definedName>
    <definedName name="_xlnm.Print_Area" localSheetId="2">'02 - Elektronické komunik...'!$C$4:$J$76,'02 - Elektronické komunik...'!$C$82:$J$107,'02 - Elektronické komunik...'!$C$113:$J$179</definedName>
    <definedName name="_xlnm.Print_Titles" localSheetId="2">'02 - Elektronické komunik...'!$125:$125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20"/>
  <c r="E118"/>
  <c r="BI105"/>
  <c r="BH105"/>
  <c r="BG105"/>
  <c r="BF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BI100"/>
  <c r="BH100"/>
  <c r="BG100"/>
  <c r="BF100"/>
  <c r="BE100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120"/>
  <c r="E7"/>
  <c r="E116"/>
  <c i="2" r="J39"/>
  <c r="J38"/>
  <c i="1" r="AY95"/>
  <c i="2" r="J37"/>
  <c i="1" r="AX95"/>
  <c i="2"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F127"/>
  <c r="E125"/>
  <c r="BI112"/>
  <c r="BH112"/>
  <c r="BG112"/>
  <c r="BF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F89"/>
  <c r="E87"/>
  <c r="J24"/>
  <c r="E24"/>
  <c r="J92"/>
  <c r="J23"/>
  <c r="J21"/>
  <c r="E21"/>
  <c r="J91"/>
  <c r="J20"/>
  <c r="J18"/>
  <c r="E18"/>
  <c r="F130"/>
  <c r="J17"/>
  <c r="J15"/>
  <c r="E15"/>
  <c r="F129"/>
  <c r="J14"/>
  <c r="J12"/>
  <c r="J127"/>
  <c r="E7"/>
  <c r="E123"/>
  <c i="1" r="L90"/>
  <c r="AM90"/>
  <c r="AM89"/>
  <c r="L89"/>
  <c r="AM87"/>
  <c r="L87"/>
  <c r="L85"/>
  <c r="L84"/>
  <c i="3" r="BK177"/>
  <c r="BK176"/>
  <c r="J175"/>
  <c r="BK174"/>
  <c r="BK173"/>
  <c r="BK172"/>
  <c r="BK171"/>
  <c r="BK170"/>
  <c r="BK169"/>
  <c r="BK168"/>
  <c r="J167"/>
  <c r="J166"/>
  <c r="BK165"/>
  <c r="J164"/>
  <c r="BK163"/>
  <c r="BK162"/>
  <c r="J161"/>
  <c r="BK160"/>
  <c r="J159"/>
  <c r="BK158"/>
  <c r="J157"/>
  <c r="J156"/>
  <c r="BK155"/>
  <c r="J154"/>
  <c r="BK153"/>
  <c r="BK152"/>
  <c r="BK151"/>
  <c r="J150"/>
  <c r="J149"/>
  <c r="BK148"/>
  <c r="J147"/>
  <c r="BK142"/>
  <c r="BK141"/>
  <c r="J140"/>
  <c r="BK139"/>
  <c r="J138"/>
  <c r="BK137"/>
  <c r="BK136"/>
  <c r="BK135"/>
  <c r="BK134"/>
  <c r="J133"/>
  <c r="J132"/>
  <c r="BK131"/>
  <c r="J130"/>
  <c r="BK129"/>
  <c r="J128"/>
  <c r="BK127"/>
  <c i="2" r="J148"/>
  <c r="J147"/>
  <c r="J144"/>
  <c r="J143"/>
  <c r="BK141"/>
  <c r="BK140"/>
  <c r="BK138"/>
  <c r="BK136"/>
  <c i="1" r="AS94"/>
  <c i="3" r="BK179"/>
  <c r="J179"/>
  <c r="BK178"/>
  <c r="J178"/>
  <c r="J177"/>
  <c r="J176"/>
  <c r="BK175"/>
  <c r="J174"/>
  <c r="J173"/>
  <c r="J172"/>
  <c r="J171"/>
  <c r="J170"/>
  <c r="J169"/>
  <c r="J168"/>
  <c r="BK167"/>
  <c r="BK166"/>
  <c r="J165"/>
  <c r="BK164"/>
  <c r="J163"/>
  <c r="J162"/>
  <c r="BK161"/>
  <c r="J160"/>
  <c r="BK159"/>
  <c r="J158"/>
  <c r="BK157"/>
  <c r="BK156"/>
  <c r="J155"/>
  <c r="BK154"/>
  <c r="J153"/>
  <c r="J152"/>
  <c r="J151"/>
  <c r="BK150"/>
  <c r="BK149"/>
  <c r="J148"/>
  <c r="BK147"/>
  <c r="BK146"/>
  <c r="J146"/>
  <c r="BK145"/>
  <c r="J145"/>
  <c r="BK144"/>
  <c r="J144"/>
  <c r="BK143"/>
  <c r="J143"/>
  <c r="J142"/>
  <c r="J141"/>
  <c r="BK140"/>
  <c r="J139"/>
  <c r="BK138"/>
  <c r="J137"/>
  <c r="J136"/>
  <c r="J135"/>
  <c r="J134"/>
  <c r="BK133"/>
  <c r="BK132"/>
  <c r="J131"/>
  <c r="BK130"/>
  <c r="J129"/>
  <c r="BK128"/>
  <c r="J127"/>
  <c i="2" r="BK148"/>
  <c r="BK147"/>
  <c r="BK144"/>
  <c r="BK143"/>
  <c r="J141"/>
  <c r="J140"/>
  <c r="J138"/>
  <c r="J136"/>
  <c l="1" r="BK139"/>
  <c r="J139"/>
  <c r="J100"/>
  <c r="R139"/>
  <c r="R134"/>
  <c r="R133"/>
  <c r="BK142"/>
  <c r="J142"/>
  <c r="J101"/>
  <c r="R142"/>
  <c r="BK146"/>
  <c r="J146"/>
  <c r="J103"/>
  <c r="T146"/>
  <c r="T145"/>
  <c i="3" r="R126"/>
  <c i="2" r="P139"/>
  <c r="P134"/>
  <c r="P133"/>
  <c i="1" r="AU95"/>
  <c i="2" r="T139"/>
  <c r="T134"/>
  <c r="T133"/>
  <c r="P142"/>
  <c r="T142"/>
  <c r="P146"/>
  <c r="P145"/>
  <c r="R146"/>
  <c r="R145"/>
  <c i="3" r="BK126"/>
  <c r="J126"/>
  <c r="J96"/>
  <c r="P126"/>
  <c i="1" r="AU96"/>
  <c i="3" r="T126"/>
  <c i="2" r="F91"/>
  <c r="F92"/>
  <c r="J129"/>
  <c r="J130"/>
  <c r="BE143"/>
  <c r="BE147"/>
  <c r="BK135"/>
  <c r="J135"/>
  <c r="J98"/>
  <c r="BK137"/>
  <c r="J137"/>
  <c r="J99"/>
  <c i="3" r="J89"/>
  <c r="J91"/>
  <c r="J92"/>
  <c r="BE127"/>
  <c r="BE130"/>
  <c r="BE131"/>
  <c r="BE135"/>
  <c r="BE141"/>
  <c r="BE142"/>
  <c r="BE143"/>
  <c r="BE144"/>
  <c r="BE145"/>
  <c r="BE148"/>
  <c r="BE149"/>
  <c r="BE153"/>
  <c r="BE156"/>
  <c r="BE157"/>
  <c r="BE158"/>
  <c r="BE160"/>
  <c r="BE161"/>
  <c r="BE163"/>
  <c r="BE166"/>
  <c r="BE168"/>
  <c r="BE174"/>
  <c r="BE175"/>
  <c r="BE176"/>
  <c r="BE177"/>
  <c r="BE178"/>
  <c r="BE179"/>
  <c i="2" r="E85"/>
  <c r="J89"/>
  <c r="BE136"/>
  <c r="BE138"/>
  <c r="BE140"/>
  <c r="BE141"/>
  <c r="BE144"/>
  <c r="BE148"/>
  <c i="3" r="E85"/>
  <c r="F91"/>
  <c r="F92"/>
  <c r="BE128"/>
  <c r="BE129"/>
  <c r="BE132"/>
  <c r="BE133"/>
  <c r="BE134"/>
  <c r="BE136"/>
  <c r="BE137"/>
  <c r="BE138"/>
  <c r="BE139"/>
  <c r="BE140"/>
  <c r="BE146"/>
  <c r="BE147"/>
  <c r="BE150"/>
  <c r="BE151"/>
  <c r="BE152"/>
  <c r="BE154"/>
  <c r="BE155"/>
  <c r="BE159"/>
  <c r="BE162"/>
  <c r="BE164"/>
  <c r="BE165"/>
  <c r="BE167"/>
  <c r="BE169"/>
  <c r="BE170"/>
  <c r="BE171"/>
  <c r="BE172"/>
  <c r="BE173"/>
  <c i="2" r="F36"/>
  <c i="1" r="BA95"/>
  <c i="2" r="F37"/>
  <c i="1" r="BB95"/>
  <c i="2" r="F38"/>
  <c i="1" r="BC95"/>
  <c i="3" r="F36"/>
  <c i="1" r="BA96"/>
  <c i="3" r="J36"/>
  <c i="1" r="AW96"/>
  <c i="3" r="F37"/>
  <c i="1" r="BB96"/>
  <c i="3" r="F38"/>
  <c i="1" r="BC96"/>
  <c i="3" r="F39"/>
  <c i="1" r="BD96"/>
  <c i="2" r="J36"/>
  <c i="1" r="AW95"/>
  <c i="2" r="F39"/>
  <c i="1" r="BD95"/>
  <c i="2" l="1" r="BK134"/>
  <c r="J134"/>
  <c r="J97"/>
  <c r="BK145"/>
  <c r="J145"/>
  <c r="J102"/>
  <c i="3" r="J30"/>
  <c i="1" r="BC94"/>
  <c r="W32"/>
  <c r="BB94"/>
  <c r="W31"/>
  <c r="BA94"/>
  <c r="W30"/>
  <c r="AU94"/>
  <c r="BD94"/>
  <c r="W33"/>
  <c i="2" l="1" r="BK133"/>
  <c r="J133"/>
  <c r="J96"/>
  <c i="1" r="AW94"/>
  <c r="AK30"/>
  <c r="AY94"/>
  <c r="AX94"/>
  <c i="3" r="J105"/>
  <c r="J99"/>
  <c r="J31"/>
  <c r="J32"/>
  <c i="1" r="AG96"/>
  <c i="2" l="1" r="J30"/>
  <c i="3" r="BE105"/>
  <c r="J107"/>
  <c r="J35"/>
  <c i="1" r="AV96"/>
  <c r="AT96"/>
  <c i="3" l="1" r="J41"/>
  <c i="1" r="AN96"/>
  <c i="2" r="J112"/>
  <c r="J106"/>
  <c r="J31"/>
  <c r="J32"/>
  <c i="1" r="AG95"/>
  <c i="3" r="F35"/>
  <c i="1" r="AZ96"/>
  <c i="2" l="1" r="BE112"/>
  <c r="J114"/>
  <c i="1" r="AG94"/>
  <c i="2" r="J35"/>
  <c i="1" r="AV95"/>
  <c r="AT95"/>
  <c i="2" l="1" r="J41"/>
  <c i="1" r="AN95"/>
  <c r="AK26"/>
  <c i="2" r="F35"/>
  <c i="1" r="AZ95"/>
  <c r="AZ94"/>
  <c r="W29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<sst xmlns="http://schemas.openxmlformats.org/spreadsheetml/2006/main">
  <si>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</si>
  <si>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</si>
  <si>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</si>
  <si>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</si>
  <si>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</si>
  <si>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{60a27726-4ef0-4254-93d0-0c7058492bf1}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</si>
  <si>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</si>
  <si>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</si>
  <si>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</si>
  <si>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</si>
  <si>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</si>
  <si>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</si>
  <si>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</si>
  <si>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</si>
  <si>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2020/200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</si>
  <si>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</si>
  <si>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</si>
  <si>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 aktualizací PBŘ - elektronické komunikace evakuační rozhlas</t>
  </si>
  <si>
    <t>KSO:</t>
  </si>
  <si>
    <t>CC-CZ:</t>
  </si>
  <si>
    <t>Místo:</t>
  </si>
  <si>
    <t>Burešova 1151/12</t>
  </si>
  <si>
    <t>Datum:</t>
  </si>
  <si>
    <t>25. 11. 2020</t>
  </si>
  <si>
    <t>Zadavatel:</t>
  </si>
  <si>
    <t>IČ:</t>
  </si>
  <si>
    <t xml:space="preserve">Osmá správa majetku a služeb, a.s. </t>
  </si>
  <si>
    <t>DIČ:</t>
  </si>
  <si>
    <t>Uchazeč:</t>
  </si>
  <si>
    <t>Vyplň údaj</t>
  </si>
  <si>
    <t>Projektant:</t>
  </si>
  <si>
    <t>KFJ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</si>
  <si>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</si>
  <si>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</si>
  <si>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</si>
  <si>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</si>
  <si>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</si>
  <si>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</si>
  <si>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</si>
  <si>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</si>
  <si>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</si>
  <si>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</si>
  <si>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</si>
  <si>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</si>
  <si>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</si>
  <si>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</si>
  <si>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</si>
  <si>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</si>
  <si>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</si>
  <si>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</si>
  <si>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</si>
  <si>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</si>
  <si>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</si>
  <si>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</si>
  <si>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</si>
  <si>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</si>
  <si>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</si>
  <si>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</si>
  <si>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</si>
  <si>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</si>
  <si>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</si>
  <si>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</si>
  <si>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</si>
  <si>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</si>
  <si>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</si>
  <si>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</si>
  <si>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</si>
  <si>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</si>
  <si>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</si>
  <si>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</si>
  <si>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</si>
  <si>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</si>
  <si>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</si>
  <si>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</si>
  <si>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</si>
  <si>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</si>
  <si>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</si>
  <si>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</si>
  <si>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</si>
  <si>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</si>
  <si>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</si>
  <si>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</si>
  <si>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</si>
  <si>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</si>
  <si>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{87b4280e-ddbc-4301-85ce-32877a8f7638}</t>
  </si>
  <si>
    <t>2</t>
  </si>
  <si>
    <t>02</t>
  </si>
  <si>
    <t>Elektronické komunikace - evakuační rozhlas</t>
  </si>
  <si>
    <t>{6aeb0735-dbef-4b03-83c7-155817793891}</t>
  </si>
  <si>
    <t>KRYCÍ LIST SOUPISU PRACÍ</t>
  </si>
  <si>
    <t>Objekt:</t>
  </si>
  <si>
    <t>01 - Stavební úpravy</t>
  </si>
  <si>
    <t xml:space="preserve"> 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</si>
  <si>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</si>
  <si>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</si>
  <si>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</si>
  <si>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</si>
  <si>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</si>
  <si>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</si>
  <si>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</si>
  <si>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</si>
  <si>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</si>
  <si>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</si>
  <si>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</si>
  <si>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</si>
  <si>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</si>
  <si>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</si>
  <si>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</si>
  <si>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</si>
  <si>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</si>
  <si>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</si>
  <si>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</si>
  <si>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</si>
  <si>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Koordinace řemesel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</si>
  <si>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</si>
  <si>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</si>
  <si>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</si>
  <si>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</si>
  <si>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</si>
  <si>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</si>
  <si>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</si>
  <si>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</si>
  <si>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</si>
  <si>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</si>
  <si>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</si>
  <si>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</si>
  <si>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</si>
  <si>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</si>
  <si>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</si>
  <si>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</si>
  <si>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</si>
  <si>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</si>
  <si>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</si>
  <si>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</si>
  <si>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</si>
  <si>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</si>
  <si>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411386621</t>
  </si>
  <si>
    <t>Zabetonování prostupů ve stropech a zahození ve stěnách</t>
  </si>
  <si>
    <t>m3</t>
  </si>
  <si>
    <t>1997523751</t>
  </si>
  <si>
    <t>6</t>
  </si>
  <si>
    <t>Úpravy povrchů, podlahy a osazování výplní</t>
  </si>
  <si>
    <t>611325421VL</t>
  </si>
  <si>
    <t>Oprava vnitřní vápenocementové štukové stropů a stěn v rozsahu plochy do 10%</t>
  </si>
  <si>
    <t>m2</t>
  </si>
  <si>
    <t>1091548087</t>
  </si>
  <si>
    <t>9</t>
  </si>
  <si>
    <t>Ostatní konstrukce a práce, bourání</t>
  </si>
  <si>
    <t>3</t>
  </si>
  <si>
    <t>949101111</t>
  </si>
  <si>
    <t>Lešení pomocné pro objekty pozemních staveb s lešeňovou podlahou v do 1,9 m zatížení do 150 kg/m2</t>
  </si>
  <si>
    <t>720293023</t>
  </si>
  <si>
    <t>952901111</t>
  </si>
  <si>
    <t>Vyčištění budov bytové a občanské výstavby při výšce podlaží do 4 m</t>
  </si>
  <si>
    <t>-1404207995</t>
  </si>
  <si>
    <t>998</t>
  </si>
  <si>
    <t>Přesun hmot</t>
  </si>
  <si>
    <t>5</t>
  </si>
  <si>
    <t>998017006</t>
  </si>
  <si>
    <t>Přesun hmot s omezením mechanizace pro budovy v do 52 m</t>
  </si>
  <si>
    <t>t</t>
  </si>
  <si>
    <t>294127971</t>
  </si>
  <si>
    <t>998018011</t>
  </si>
  <si>
    <t>Příplatek k ručnímu přesunu hmot pro budovy za zvětšený přesun ZKD 100 m</t>
  </si>
  <si>
    <t>354664386</t>
  </si>
  <si>
    <t>PSV</t>
  </si>
  <si>
    <t>Práce a dodávky PSV</t>
  </si>
  <si>
    <t>784</t>
  </si>
  <si>
    <t>Dokončovací práce - malby a tapety</t>
  </si>
  <si>
    <t>7</t>
  </si>
  <si>
    <t>784171101VL</t>
  </si>
  <si>
    <t>Zakrytí vnitřních podlah včetně pozdějšího odkrytí</t>
  </si>
  <si>
    <t>16</t>
  </si>
  <si>
    <t>1385764759</t>
  </si>
  <si>
    <t>8</t>
  </si>
  <si>
    <t>784221101VL</t>
  </si>
  <si>
    <t>Malířské práce - příprava podkladu, dvojnásobná lba</t>
  </si>
  <si>
    <t>1596773220</t>
  </si>
  <si>
    <t>02 - Elektronické komunikace - evakuační rozhlas</t>
  </si>
  <si>
    <t>Pol1</t>
  </si>
  <si>
    <t>řídící jednotka , 2 clustery/12 výstupů 4 audio kanály</t>
  </si>
  <si>
    <t>ks</t>
  </si>
  <si>
    <t>Pol2</t>
  </si>
  <si>
    <t>výkonový zesilovač 2x500 W</t>
  </si>
  <si>
    <t>Pol3</t>
  </si>
  <si>
    <t>router 4 clustery /24 výstupů</t>
  </si>
  <si>
    <t>Pol4</t>
  </si>
  <si>
    <t>mikrofonní stanice , 18 program. Tlačítek</t>
  </si>
  <si>
    <t>Pol5</t>
  </si>
  <si>
    <t>rozšíření pro ústřednu , rychlá montáž bez PC HW + SW</t>
  </si>
  <si>
    <t>10</t>
  </si>
  <si>
    <t>Pol6</t>
  </si>
  <si>
    <t>záložní zdroj + nabíječ 24 V,EN 54-4 6x960 W 3x15W</t>
  </si>
  <si>
    <t>12</t>
  </si>
  <si>
    <t>Pol7</t>
  </si>
  <si>
    <t>sada připoj. Kabelů pro dva akumulátory</t>
  </si>
  <si>
    <t>14</t>
  </si>
  <si>
    <t>Pol8</t>
  </si>
  <si>
    <t>gelový akum. 12 V/100 Ah dlouhá životnost</t>
  </si>
  <si>
    <t>Pol9</t>
  </si>
  <si>
    <t>koncová deska pro napojení link. Vedení</t>
  </si>
  <si>
    <t>18</t>
  </si>
  <si>
    <t>Pol10</t>
  </si>
  <si>
    <t>záznamník zpráv</t>
  </si>
  <si>
    <t>20</t>
  </si>
  <si>
    <t>11</t>
  </si>
  <si>
    <t>Pol11</t>
  </si>
  <si>
    <t>montáž ústředny včetně nastavení a oživení</t>
  </si>
  <si>
    <t>hod</t>
  </si>
  <si>
    <t>22</t>
  </si>
  <si>
    <t>Pol12</t>
  </si>
  <si>
    <t>skříňový reproduktor 6W kovová skříňka EN 54</t>
  </si>
  <si>
    <t>24</t>
  </si>
  <si>
    <t>13</t>
  </si>
  <si>
    <t>Pol13</t>
  </si>
  <si>
    <t>montáž reproduktoru</t>
  </si>
  <si>
    <t>26</t>
  </si>
  <si>
    <t>Pol14</t>
  </si>
  <si>
    <t>stropní reproduktor 6 W kovový včetně protipo. Krytu EN54</t>
  </si>
  <si>
    <t>28</t>
  </si>
  <si>
    <t>30</t>
  </si>
  <si>
    <t>Pol15</t>
  </si>
  <si>
    <t>zvukový projektor 1 W IP 65 EN 54</t>
  </si>
  <si>
    <t>32</t>
  </si>
  <si>
    <t>17</t>
  </si>
  <si>
    <t>34</t>
  </si>
  <si>
    <t>Pol16</t>
  </si>
  <si>
    <t>19" skříŇ 600x800</t>
  </si>
  <si>
    <t>36</t>
  </si>
  <si>
    <t>19</t>
  </si>
  <si>
    <t>Pol17</t>
  </si>
  <si>
    <t xml:space="preserve">ventilátor s termostatem  30 W 2 ventilátory , vrchní spodní</t>
  </si>
  <si>
    <t>38</t>
  </si>
  <si>
    <t>Pol18</t>
  </si>
  <si>
    <t>slepý panel 1HE</t>
  </si>
  <si>
    <t>40</t>
  </si>
  <si>
    <t>Pol19</t>
  </si>
  <si>
    <t>slepý panel 2HE</t>
  </si>
  <si>
    <t>42</t>
  </si>
  <si>
    <t>Pol20</t>
  </si>
  <si>
    <t>polička</t>
  </si>
  <si>
    <t>44</t>
  </si>
  <si>
    <t>23</t>
  </si>
  <si>
    <t>Pol21</t>
  </si>
  <si>
    <t>sada šroubů pro 19" stojany</t>
  </si>
  <si>
    <t>46</t>
  </si>
  <si>
    <t>Pol22</t>
  </si>
  <si>
    <t>sada koleček pro 19" skříň</t>
  </si>
  <si>
    <t>48</t>
  </si>
  <si>
    <t>25</t>
  </si>
  <si>
    <t>Pol23</t>
  </si>
  <si>
    <t>rozvodný panel max. 6 A 5x220 V bleskojistka</t>
  </si>
  <si>
    <t>50</t>
  </si>
  <si>
    <t>Pol24</t>
  </si>
  <si>
    <t>montáž rozvaděče včetně vybavení</t>
  </si>
  <si>
    <t>52</t>
  </si>
  <si>
    <t>27</t>
  </si>
  <si>
    <t>Pol25</t>
  </si>
  <si>
    <t>CSKH-V 3x2,5</t>
  </si>
  <si>
    <t>m</t>
  </si>
  <si>
    <t>54</t>
  </si>
  <si>
    <t>Pol26</t>
  </si>
  <si>
    <t>Montáž</t>
  </si>
  <si>
    <t>56</t>
  </si>
  <si>
    <t>29</t>
  </si>
  <si>
    <t>Pol27</t>
  </si>
  <si>
    <t>utp cat 5e</t>
  </si>
  <si>
    <t>58</t>
  </si>
  <si>
    <t>60</t>
  </si>
  <si>
    <t>31</t>
  </si>
  <si>
    <t>Pol28</t>
  </si>
  <si>
    <t>lišta vkládací LV 40x15</t>
  </si>
  <si>
    <t>62</t>
  </si>
  <si>
    <t>Pol29</t>
  </si>
  <si>
    <t>64</t>
  </si>
  <si>
    <t>33</t>
  </si>
  <si>
    <t>Pol30</t>
  </si>
  <si>
    <t>lišta vkládací LHD 40x20</t>
  </si>
  <si>
    <t>66</t>
  </si>
  <si>
    <t>Pol31</t>
  </si>
  <si>
    <t>montáž</t>
  </si>
  <si>
    <t>68</t>
  </si>
  <si>
    <t>35</t>
  </si>
  <si>
    <t>Pol32</t>
  </si>
  <si>
    <t>trubka tuhá 40 40 KA včetně příchytek</t>
  </si>
  <si>
    <t>70</t>
  </si>
  <si>
    <t>Pol33</t>
  </si>
  <si>
    <t>72</t>
  </si>
  <si>
    <t>37</t>
  </si>
  <si>
    <t>Pol34</t>
  </si>
  <si>
    <t>kabel. příchytky s pož. Odolností</t>
  </si>
  <si>
    <t>74</t>
  </si>
  <si>
    <t>Pol35</t>
  </si>
  <si>
    <t>76</t>
  </si>
  <si>
    <t>39</t>
  </si>
  <si>
    <t>Pol36</t>
  </si>
  <si>
    <t>rozb. Krabice do 5x4</t>
  </si>
  <si>
    <t>78</t>
  </si>
  <si>
    <t>Pol37</t>
  </si>
  <si>
    <t>80</t>
  </si>
  <si>
    <t>41</t>
  </si>
  <si>
    <t>Pol38</t>
  </si>
  <si>
    <t>kabel. žlab s pož. Odol KL60x200</t>
  </si>
  <si>
    <t>82</t>
  </si>
  <si>
    <t>Pol39</t>
  </si>
  <si>
    <t>84</t>
  </si>
  <si>
    <t>43</t>
  </si>
  <si>
    <t>Pol40</t>
  </si>
  <si>
    <t>komplet. Materiál</t>
  </si>
  <si>
    <t>kpl</t>
  </si>
  <si>
    <t>86</t>
  </si>
  <si>
    <t>Pol41</t>
  </si>
  <si>
    <t>úprava otvorú do stropní konstrukce pro reprod.</t>
  </si>
  <si>
    <t>88</t>
  </si>
  <si>
    <t>45</t>
  </si>
  <si>
    <t>Pol42</t>
  </si>
  <si>
    <t>prostupy DN 30</t>
  </si>
  <si>
    <t>90</t>
  </si>
  <si>
    <t>Pol43</t>
  </si>
  <si>
    <t>zapravení prostupů</t>
  </si>
  <si>
    <t>92</t>
  </si>
  <si>
    <t>47</t>
  </si>
  <si>
    <t>Pol44</t>
  </si>
  <si>
    <t>ekol. Likvidace vybour. materiálu</t>
  </si>
  <si>
    <t>94</t>
  </si>
  <si>
    <t>Pol45</t>
  </si>
  <si>
    <t>výchozí revize+ měření impedance ústředny</t>
  </si>
  <si>
    <t>96</t>
  </si>
  <si>
    <t>49</t>
  </si>
  <si>
    <t>Pol46</t>
  </si>
  <si>
    <t>měření srozumitelnosti s převodem na stupnici CIS,vystavení protokolu</t>
  </si>
  <si>
    <t>98</t>
  </si>
  <si>
    <t>Pol47</t>
  </si>
  <si>
    <t>koordinace s profesemi</t>
  </si>
  <si>
    <t>100</t>
  </si>
  <si>
    <t>51</t>
  </si>
  <si>
    <t>Pol48</t>
  </si>
  <si>
    <t>doprava materiálu</t>
  </si>
  <si>
    <t>102</t>
  </si>
  <si>
    <t>Pol49</t>
  </si>
  <si>
    <t>přesun hmot do 60 m</t>
  </si>
  <si>
    <t>104</t>
  </si>
  <si>
    <t>53</t>
  </si>
  <si>
    <t>Pol50</t>
  </si>
  <si>
    <t>úprava stávajících tras stoupac. Rozvodu pro uložení kabeláže</t>
  </si>
  <si>
    <t>106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</si>
</sst>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2020/200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s aktualizací PBŘ - elektronické komunikace evakuační rozhlas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Burešova 1151/12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Osmá správa majetku a služeb, a.s.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KFJ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Stavební úpravy'!J32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Stavební úpravy'!P133</f>
        <v>0</v>
      </c>
      <c r="AV95" s="125">
        <f>'01 - Stavební úpravy'!J35</f>
        <v>0</v>
      </c>
      <c r="AW95" s="125">
        <f>'01 - Stavební úpravy'!J36</f>
        <v>0</v>
      </c>
      <c r="AX95" s="125">
        <f>'01 - Stavební úpravy'!J37</f>
        <v>0</v>
      </c>
      <c r="AY95" s="125">
        <f>'01 - Stavební úpravy'!J38</f>
        <v>0</v>
      </c>
      <c r="AZ95" s="125">
        <f>'01 - Stavební úpravy'!F35</f>
        <v>0</v>
      </c>
      <c r="BA95" s="125">
        <f>'01 - Stavební úpravy'!F36</f>
        <v>0</v>
      </c>
      <c r="BB95" s="125">
        <f>'01 - Stavební úpravy'!F37</f>
        <v>0</v>
      </c>
      <c r="BC95" s="125">
        <f>'01 - Stavební úpravy'!F38</f>
        <v>0</v>
      </c>
      <c r="BD95" s="127">
        <f>'01 - Stavební úpravy'!F39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24.7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Elektronické komunik...'!J32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'02 - Elektronické komunik...'!P126</f>
        <v>0</v>
      </c>
      <c r="AV96" s="130">
        <f>'02 - Elektronické komunik...'!J35</f>
        <v>0</v>
      </c>
      <c r="AW96" s="130">
        <f>'02 - Elektronické komunik...'!J36</f>
        <v>0</v>
      </c>
      <c r="AX96" s="130">
        <f>'02 - Elektronické komunik...'!J37</f>
        <v>0</v>
      </c>
      <c r="AY96" s="130">
        <f>'02 - Elektronické komunik...'!J38</f>
        <v>0</v>
      </c>
      <c r="AZ96" s="130">
        <f>'02 - Elektronické komunik...'!F35</f>
        <v>0</v>
      </c>
      <c r="BA96" s="130">
        <f>'02 - Elektronické komunik...'!F36</f>
        <v>0</v>
      </c>
      <c r="BB96" s="130">
        <f>'02 - Elektronické komunik...'!F37</f>
        <v>0</v>
      </c>
      <c r="BC96" s="130">
        <f>'02 - Elektronické komunik...'!F38</f>
        <v>0</v>
      </c>
      <c r="BD96" s="132">
        <f>'02 - Elektronické komunik...'!F39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8VnOJHlDTc9MyTLxB6NMIXPuw4NXI/gQQlbk4xBxfHncfZCxUb8oTyqSVC+yfK54acYzxbL9qWT8Ygbag3CAlA==" hashValue="ZXAs9WwsHst4ysuzxrmm60FuntEilWzQ4zI/X5tRfe5wD/u66i+i/KLLduogA+BbBZHtMyZuylcu4teKiwVHP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úpravy'!C2" display="/"/>
    <hyperlink ref="A96" location="'02 - Elektronické komuni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3.25" customHeight="1">
      <c r="B7" s="17"/>
      <c r="E7" s="138" t="str">
        <f>'Rekapitulace stavby'!K6</f>
        <v>Stavební úpravy s aktualizací PBŘ - elektronické komunikace evakuační rozhlas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92</v>
      </c>
      <c r="G12" s="35"/>
      <c r="H12" s="35"/>
      <c r="I12" s="137" t="s">
        <v>22</v>
      </c>
      <c r="J12" s="141" t="str">
        <f>'Rekapitulace stavby'!AN8</f>
        <v>25. 11. 2020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Osmá správa majetku a služeb, a.s.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KFJ s.r.o.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KFJ s.r.o.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140" t="s">
        <v>93</v>
      </c>
      <c r="E30" s="35"/>
      <c r="F30" s="35"/>
      <c r="G30" s="35"/>
      <c r="H30" s="35"/>
      <c r="I30" s="35"/>
      <c r="J30" s="147">
        <f>J96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8" t="s">
        <v>94</v>
      </c>
      <c r="E31" s="35"/>
      <c r="F31" s="35"/>
      <c r="G31" s="35"/>
      <c r="H31" s="35"/>
      <c r="I31" s="35"/>
      <c r="J31" s="147">
        <f>J106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35</v>
      </c>
      <c r="E32" s="35"/>
      <c r="F32" s="35"/>
      <c r="G32" s="35"/>
      <c r="H32" s="35"/>
      <c r="I32" s="35"/>
      <c r="J32" s="150">
        <f>ROUND(J30 + J31,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6"/>
      <c r="E33" s="146"/>
      <c r="F33" s="146"/>
      <c r="G33" s="146"/>
      <c r="H33" s="146"/>
      <c r="I33" s="146"/>
      <c r="J33" s="146"/>
      <c r="K33" s="14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37</v>
      </c>
      <c r="G34" s="35"/>
      <c r="H34" s="35"/>
      <c r="I34" s="151" t="s">
        <v>36</v>
      </c>
      <c r="J34" s="151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39</v>
      </c>
      <c r="E35" s="137" t="s">
        <v>40</v>
      </c>
      <c r="F35" s="153">
        <f>ROUND((SUM(BE106:BE113) + SUM(BE133:BE148)),  2)</f>
        <v>0</v>
      </c>
      <c r="G35" s="35"/>
      <c r="H35" s="35"/>
      <c r="I35" s="154">
        <v>0.20999999999999999</v>
      </c>
      <c r="J35" s="153">
        <f>ROUND(((SUM(BE106:BE113) + SUM(BE133:BE148))*I35),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7" t="s">
        <v>41</v>
      </c>
      <c r="F36" s="153">
        <f>ROUND((SUM(BF106:BF113) + SUM(BF133:BF148)),  2)</f>
        <v>0</v>
      </c>
      <c r="G36" s="35"/>
      <c r="H36" s="35"/>
      <c r="I36" s="154">
        <v>0.14999999999999999</v>
      </c>
      <c r="J36" s="153">
        <f>ROUND(((SUM(BF106:BF113) + SUM(BF133:BF148))*I36),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3">
        <f>ROUND((SUM(BG106:BG113) + SUM(BG133:BG148)),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7" t="s">
        <v>43</v>
      </c>
      <c r="F38" s="153">
        <f>ROUND((SUM(BH106:BH113) + SUM(BH133:BH148)),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7" t="s">
        <v>44</v>
      </c>
      <c r="F39" s="153">
        <f>ROUND((SUM(BI106:BI113) + SUM(BI133:BI148)),  2)</f>
        <v>0</v>
      </c>
      <c r="G39" s="35"/>
      <c r="H39" s="35"/>
      <c r="I39" s="154">
        <v>0</v>
      </c>
      <c r="J39" s="153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0</v>
      </c>
      <c r="K41" s="161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73" t="str">
        <f>E7</f>
        <v>Stavební úpravy s aktualizací PBŘ - elektronické komunikace evakuační rozhlas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Stavební úpravy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Osmá správa majetku a služeb, a.s. </v>
      </c>
      <c r="G91" s="37"/>
      <c r="H91" s="37"/>
      <c r="I91" s="29" t="s">
        <v>30</v>
      </c>
      <c r="J91" s="33" t="str">
        <f>E21</f>
        <v>KFJ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KFJ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7" t="s">
        <v>98</v>
      </c>
      <c r="D96" s="37"/>
      <c r="E96" s="37"/>
      <c r="F96" s="37"/>
      <c r="G96" s="37"/>
      <c r="H96" s="37"/>
      <c r="I96" s="37"/>
      <c r="J96" s="107">
        <f>J133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J135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105</v>
      </c>
      <c r="E102" s="181"/>
      <c r="F102" s="181"/>
      <c r="G102" s="181"/>
      <c r="H102" s="181"/>
      <c r="I102" s="181"/>
      <c r="J102" s="182">
        <f>J145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106</v>
      </c>
      <c r="E103" s="187"/>
      <c r="F103" s="187"/>
      <c r="G103" s="187"/>
      <c r="H103" s="187"/>
      <c r="I103" s="187"/>
      <c r="J103" s="188">
        <f>J146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9.28" customHeight="1">
      <c r="A106" s="35"/>
      <c r="B106" s="36"/>
      <c r="C106" s="177" t="s">
        <v>107</v>
      </c>
      <c r="D106" s="37"/>
      <c r="E106" s="37"/>
      <c r="F106" s="37"/>
      <c r="G106" s="37"/>
      <c r="H106" s="37"/>
      <c r="I106" s="37"/>
      <c r="J106" s="190">
        <f>ROUND(J107 + J108 + J109 + J110 + J111 + J112,2)</f>
        <v>0</v>
      </c>
      <c r="K106" s="37"/>
      <c r="L106" s="60"/>
      <c r="N106" s="191" t="s">
        <v>39</v>
      </c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8" customHeight="1">
      <c r="A107" s="35"/>
      <c r="B107" s="36"/>
      <c r="C107" s="37"/>
      <c r="D107" s="192" t="s">
        <v>108</v>
      </c>
      <c r="E107" s="193"/>
      <c r="F107" s="193"/>
      <c r="G107" s="37"/>
      <c r="H107" s="37"/>
      <c r="I107" s="37"/>
      <c r="J107" s="194">
        <v>0</v>
      </c>
      <c r="K107" s="37"/>
      <c r="L107" s="195"/>
      <c r="M107" s="196"/>
      <c r="N107" s="197" t="s">
        <v>40</v>
      </c>
      <c r="O107" s="196"/>
      <c r="P107" s="196"/>
      <c r="Q107" s="196"/>
      <c r="R107" s="196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6"/>
      <c r="AG107" s="196"/>
      <c r="AH107" s="196"/>
      <c r="AI107" s="196"/>
      <c r="AJ107" s="196"/>
      <c r="AK107" s="196"/>
      <c r="AL107" s="196"/>
      <c r="AM107" s="196"/>
      <c r="AN107" s="196"/>
      <c r="AO107" s="196"/>
      <c r="AP107" s="196"/>
      <c r="AQ107" s="196"/>
      <c r="AR107" s="196"/>
      <c r="AS107" s="196"/>
      <c r="AT107" s="196"/>
      <c r="AU107" s="196"/>
      <c r="AV107" s="196"/>
      <c r="AW107" s="196"/>
      <c r="AX107" s="196"/>
      <c r="AY107" s="199" t="s">
        <v>109</v>
      </c>
      <c r="AZ107" s="196"/>
      <c r="BA107" s="196"/>
      <c r="BB107" s="196"/>
      <c r="BC107" s="196"/>
      <c r="BD107" s="196"/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99" t="s">
        <v>83</v>
      </c>
      <c r="BK107" s="196"/>
      <c r="BL107" s="196"/>
      <c r="BM107" s="196"/>
    </row>
    <row r="108" s="2" customFormat="1" ht="18" customHeight="1">
      <c r="A108" s="35"/>
      <c r="B108" s="36"/>
      <c r="C108" s="37"/>
      <c r="D108" s="192" t="s">
        <v>110</v>
      </c>
      <c r="E108" s="193"/>
      <c r="F108" s="193"/>
      <c r="G108" s="37"/>
      <c r="H108" s="37"/>
      <c r="I108" s="37"/>
      <c r="J108" s="194">
        <v>0</v>
      </c>
      <c r="K108" s="37"/>
      <c r="L108" s="195"/>
      <c r="M108" s="196"/>
      <c r="N108" s="197" t="s">
        <v>40</v>
      </c>
      <c r="O108" s="196"/>
      <c r="P108" s="196"/>
      <c r="Q108" s="196"/>
      <c r="R108" s="196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6"/>
      <c r="AG108" s="196"/>
      <c r="AH108" s="196"/>
      <c r="AI108" s="196"/>
      <c r="AJ108" s="196"/>
      <c r="AK108" s="196"/>
      <c r="AL108" s="196"/>
      <c r="AM108" s="196"/>
      <c r="AN108" s="196"/>
      <c r="AO108" s="196"/>
      <c r="AP108" s="196"/>
      <c r="AQ108" s="196"/>
      <c r="AR108" s="196"/>
      <c r="AS108" s="196"/>
      <c r="AT108" s="196"/>
      <c r="AU108" s="196"/>
      <c r="AV108" s="196"/>
      <c r="AW108" s="196"/>
      <c r="AX108" s="196"/>
      <c r="AY108" s="199" t="s">
        <v>109</v>
      </c>
      <c r="AZ108" s="196"/>
      <c r="BA108" s="196"/>
      <c r="BB108" s="196"/>
      <c r="BC108" s="196"/>
      <c r="BD108" s="196"/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99" t="s">
        <v>83</v>
      </c>
      <c r="BK108" s="196"/>
      <c r="BL108" s="196"/>
      <c r="BM108" s="196"/>
    </row>
    <row r="109" s="2" customFormat="1" ht="18" customHeight="1">
      <c r="A109" s="35"/>
      <c r="B109" s="36"/>
      <c r="C109" s="37"/>
      <c r="D109" s="192" t="s">
        <v>111</v>
      </c>
      <c r="E109" s="193"/>
      <c r="F109" s="193"/>
      <c r="G109" s="37"/>
      <c r="H109" s="37"/>
      <c r="I109" s="37"/>
      <c r="J109" s="194">
        <v>0</v>
      </c>
      <c r="K109" s="37"/>
      <c r="L109" s="195"/>
      <c r="M109" s="196"/>
      <c r="N109" s="197" t="s">
        <v>40</v>
      </c>
      <c r="O109" s="196"/>
      <c r="P109" s="196"/>
      <c r="Q109" s="196"/>
      <c r="R109" s="196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6"/>
      <c r="AG109" s="196"/>
      <c r="AH109" s="196"/>
      <c r="AI109" s="196"/>
      <c r="AJ109" s="196"/>
      <c r="AK109" s="196"/>
      <c r="AL109" s="196"/>
      <c r="AM109" s="196"/>
      <c r="AN109" s="196"/>
      <c r="AO109" s="196"/>
      <c r="AP109" s="196"/>
      <c r="AQ109" s="196"/>
      <c r="AR109" s="196"/>
      <c r="AS109" s="196"/>
      <c r="AT109" s="196"/>
      <c r="AU109" s="196"/>
      <c r="AV109" s="196"/>
      <c r="AW109" s="196"/>
      <c r="AX109" s="196"/>
      <c r="AY109" s="199" t="s">
        <v>109</v>
      </c>
      <c r="AZ109" s="196"/>
      <c r="BA109" s="196"/>
      <c r="BB109" s="196"/>
      <c r="BC109" s="196"/>
      <c r="BD109" s="196"/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99" t="s">
        <v>83</v>
      </c>
      <c r="BK109" s="196"/>
      <c r="BL109" s="196"/>
      <c r="BM109" s="196"/>
    </row>
    <row r="110" s="2" customFormat="1" ht="18" customHeight="1">
      <c r="A110" s="35"/>
      <c r="B110" s="36"/>
      <c r="C110" s="37"/>
      <c r="D110" s="192" t="s">
        <v>112</v>
      </c>
      <c r="E110" s="193"/>
      <c r="F110" s="193"/>
      <c r="G110" s="37"/>
      <c r="H110" s="37"/>
      <c r="I110" s="37"/>
      <c r="J110" s="194">
        <v>0</v>
      </c>
      <c r="K110" s="37"/>
      <c r="L110" s="195"/>
      <c r="M110" s="196"/>
      <c r="N110" s="197" t="s">
        <v>40</v>
      </c>
      <c r="O110" s="196"/>
      <c r="P110" s="196"/>
      <c r="Q110" s="196"/>
      <c r="R110" s="196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6"/>
      <c r="AG110" s="196"/>
      <c r="AH110" s="196"/>
      <c r="AI110" s="196"/>
      <c r="AJ110" s="196"/>
      <c r="AK110" s="196"/>
      <c r="AL110" s="196"/>
      <c r="AM110" s="196"/>
      <c r="AN110" s="196"/>
      <c r="AO110" s="196"/>
      <c r="AP110" s="196"/>
      <c r="AQ110" s="196"/>
      <c r="AR110" s="196"/>
      <c r="AS110" s="196"/>
      <c r="AT110" s="196"/>
      <c r="AU110" s="196"/>
      <c r="AV110" s="196"/>
      <c r="AW110" s="196"/>
      <c r="AX110" s="196"/>
      <c r="AY110" s="199" t="s">
        <v>109</v>
      </c>
      <c r="AZ110" s="196"/>
      <c r="BA110" s="196"/>
      <c r="BB110" s="196"/>
      <c r="BC110" s="196"/>
      <c r="BD110" s="196"/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99" t="s">
        <v>83</v>
      </c>
      <c r="BK110" s="196"/>
      <c r="BL110" s="196"/>
      <c r="BM110" s="196"/>
    </row>
    <row r="111" s="2" customFormat="1" ht="18" customHeight="1">
      <c r="A111" s="35"/>
      <c r="B111" s="36"/>
      <c r="C111" s="37"/>
      <c r="D111" s="192" t="s">
        <v>113</v>
      </c>
      <c r="E111" s="193"/>
      <c r="F111" s="193"/>
      <c r="G111" s="37"/>
      <c r="H111" s="37"/>
      <c r="I111" s="37"/>
      <c r="J111" s="194">
        <v>0</v>
      </c>
      <c r="K111" s="37"/>
      <c r="L111" s="195"/>
      <c r="M111" s="196"/>
      <c r="N111" s="197" t="s">
        <v>40</v>
      </c>
      <c r="O111" s="196"/>
      <c r="P111" s="196"/>
      <c r="Q111" s="196"/>
      <c r="R111" s="196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6"/>
      <c r="AG111" s="196"/>
      <c r="AH111" s="196"/>
      <c r="AI111" s="196"/>
      <c r="AJ111" s="196"/>
      <c r="AK111" s="196"/>
      <c r="AL111" s="196"/>
      <c r="AM111" s="196"/>
      <c r="AN111" s="196"/>
      <c r="AO111" s="196"/>
      <c r="AP111" s="196"/>
      <c r="AQ111" s="196"/>
      <c r="AR111" s="196"/>
      <c r="AS111" s="196"/>
      <c r="AT111" s="196"/>
      <c r="AU111" s="196"/>
      <c r="AV111" s="196"/>
      <c r="AW111" s="196"/>
      <c r="AX111" s="196"/>
      <c r="AY111" s="199" t="s">
        <v>109</v>
      </c>
      <c r="AZ111" s="196"/>
      <c r="BA111" s="196"/>
      <c r="BB111" s="196"/>
      <c r="BC111" s="196"/>
      <c r="BD111" s="196"/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99" t="s">
        <v>83</v>
      </c>
      <c r="BK111" s="196"/>
      <c r="BL111" s="196"/>
      <c r="BM111" s="196"/>
    </row>
    <row r="112" s="2" customFormat="1" ht="18" customHeight="1">
      <c r="A112" s="35"/>
      <c r="B112" s="36"/>
      <c r="C112" s="37"/>
      <c r="D112" s="193" t="s">
        <v>114</v>
      </c>
      <c r="E112" s="37"/>
      <c r="F112" s="37"/>
      <c r="G112" s="37"/>
      <c r="H112" s="37"/>
      <c r="I112" s="37"/>
      <c r="J112" s="194">
        <f>ROUND(J30*T112,2)</f>
        <v>0</v>
      </c>
      <c r="K112" s="37"/>
      <c r="L112" s="195"/>
      <c r="M112" s="196"/>
      <c r="N112" s="197" t="s">
        <v>40</v>
      </c>
      <c r="O112" s="196"/>
      <c r="P112" s="196"/>
      <c r="Q112" s="196"/>
      <c r="R112" s="196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6"/>
      <c r="AG112" s="196"/>
      <c r="AH112" s="196"/>
      <c r="AI112" s="196"/>
      <c r="AJ112" s="196"/>
      <c r="AK112" s="196"/>
      <c r="AL112" s="196"/>
      <c r="AM112" s="196"/>
      <c r="AN112" s="196"/>
      <c r="AO112" s="196"/>
      <c r="AP112" s="196"/>
      <c r="AQ112" s="196"/>
      <c r="AR112" s="196"/>
      <c r="AS112" s="196"/>
      <c r="AT112" s="196"/>
      <c r="AU112" s="196"/>
      <c r="AV112" s="196"/>
      <c r="AW112" s="196"/>
      <c r="AX112" s="196"/>
      <c r="AY112" s="199" t="s">
        <v>115</v>
      </c>
      <c r="AZ112" s="196"/>
      <c r="BA112" s="196"/>
      <c r="BB112" s="196"/>
      <c r="BC112" s="196"/>
      <c r="BD112" s="196"/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99" t="s">
        <v>83</v>
      </c>
      <c r="BK112" s="196"/>
      <c r="BL112" s="196"/>
      <c r="BM112" s="196"/>
    </row>
    <row r="113" s="2" customForma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9.28" customHeight="1">
      <c r="A114" s="35"/>
      <c r="B114" s="36"/>
      <c r="C114" s="201" t="s">
        <v>116</v>
      </c>
      <c r="D114" s="175"/>
      <c r="E114" s="175"/>
      <c r="F114" s="175"/>
      <c r="G114" s="175"/>
      <c r="H114" s="175"/>
      <c r="I114" s="175"/>
      <c r="J114" s="202">
        <f>ROUND(J96+J106,2)</f>
        <v>0</v>
      </c>
      <c r="K114" s="175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117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3.25" customHeight="1">
      <c r="A123" s="35"/>
      <c r="B123" s="36"/>
      <c r="C123" s="37"/>
      <c r="D123" s="37"/>
      <c r="E123" s="173" t="str">
        <f>E7</f>
        <v>Stavební úpravy s aktualizací PBŘ - elektronické komunikace evakuační rozhlas</v>
      </c>
      <c r="F123" s="29"/>
      <c r="G123" s="29"/>
      <c r="H123" s="29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90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E9</f>
        <v>01 - Stavební úpravy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F12</f>
        <v xml:space="preserve"> </v>
      </c>
      <c r="G127" s="37"/>
      <c r="H127" s="37"/>
      <c r="I127" s="29" t="s">
        <v>22</v>
      </c>
      <c r="J127" s="76" t="str">
        <f>IF(J12="","",J12)</f>
        <v>25. 11. 2020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E15</f>
        <v xml:space="preserve">Osmá správa majetku a služeb, a.s. </v>
      </c>
      <c r="G129" s="37"/>
      <c r="H129" s="37"/>
      <c r="I129" s="29" t="s">
        <v>30</v>
      </c>
      <c r="J129" s="33" t="str">
        <f>E21</f>
        <v>KFJ s.r.o.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IF(E18="","",E18)</f>
        <v>Vyplň údaj</v>
      </c>
      <c r="G130" s="37"/>
      <c r="H130" s="37"/>
      <c r="I130" s="29" t="s">
        <v>33</v>
      </c>
      <c r="J130" s="33" t="str">
        <f>E24</f>
        <v>KFJ s.r.o.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203"/>
      <c r="B132" s="204"/>
      <c r="C132" s="205" t="s">
        <v>118</v>
      </c>
      <c r="D132" s="206" t="s">
        <v>60</v>
      </c>
      <c r="E132" s="206" t="s">
        <v>56</v>
      </c>
      <c r="F132" s="206" t="s">
        <v>57</v>
      </c>
      <c r="G132" s="206" t="s">
        <v>119</v>
      </c>
      <c r="H132" s="206" t="s">
        <v>120</v>
      </c>
      <c r="I132" s="206" t="s">
        <v>121</v>
      </c>
      <c r="J132" s="207" t="s">
        <v>97</v>
      </c>
      <c r="K132" s="208" t="s">
        <v>122</v>
      </c>
      <c r="L132" s="209"/>
      <c r="M132" s="97" t="s">
        <v>1</v>
      </c>
      <c r="N132" s="98" t="s">
        <v>39</v>
      </c>
      <c r="O132" s="98" t="s">
        <v>123</v>
      </c>
      <c r="P132" s="98" t="s">
        <v>124</v>
      </c>
      <c r="Q132" s="98" t="s">
        <v>125</v>
      </c>
      <c r="R132" s="98" t="s">
        <v>126</v>
      </c>
      <c r="S132" s="98" t="s">
        <v>127</v>
      </c>
      <c r="T132" s="99" t="s">
        <v>128</v>
      </c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</row>
    <row r="133" s="2" customFormat="1" ht="22.8" customHeight="1">
      <c r="A133" s="35"/>
      <c r="B133" s="36"/>
      <c r="C133" s="104" t="s">
        <v>129</v>
      </c>
      <c r="D133" s="37"/>
      <c r="E133" s="37"/>
      <c r="F133" s="37"/>
      <c r="G133" s="37"/>
      <c r="H133" s="37"/>
      <c r="I133" s="37"/>
      <c r="J133" s="210">
        <f>BK133</f>
        <v>0</v>
      </c>
      <c r="K133" s="37"/>
      <c r="L133" s="41"/>
      <c r="M133" s="100"/>
      <c r="N133" s="211"/>
      <c r="O133" s="101"/>
      <c r="P133" s="212">
        <f>P134+P145</f>
        <v>0</v>
      </c>
      <c r="Q133" s="101"/>
      <c r="R133" s="212">
        <f>R134+R145</f>
        <v>6.4091660000000008</v>
      </c>
      <c r="S133" s="101"/>
      <c r="T133" s="213">
        <f>T134+T145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74</v>
      </c>
      <c r="AU133" s="14" t="s">
        <v>99</v>
      </c>
      <c r="BK133" s="214">
        <f>BK134+BK145</f>
        <v>0</v>
      </c>
    </row>
    <row r="134" s="12" customFormat="1" ht="25.92" customHeight="1">
      <c r="A134" s="12"/>
      <c r="B134" s="215"/>
      <c r="C134" s="216"/>
      <c r="D134" s="217" t="s">
        <v>74</v>
      </c>
      <c r="E134" s="218" t="s">
        <v>130</v>
      </c>
      <c r="F134" s="218" t="s">
        <v>131</v>
      </c>
      <c r="G134" s="216"/>
      <c r="H134" s="216"/>
      <c r="I134" s="219"/>
      <c r="J134" s="220">
        <f>BK134</f>
        <v>0</v>
      </c>
      <c r="K134" s="216"/>
      <c r="L134" s="221"/>
      <c r="M134" s="222"/>
      <c r="N134" s="223"/>
      <c r="O134" s="223"/>
      <c r="P134" s="224">
        <f>P135+P137+P139+P142</f>
        <v>0</v>
      </c>
      <c r="Q134" s="223"/>
      <c r="R134" s="224">
        <f>R135+R137+R139+R142</f>
        <v>6.1104587500000012</v>
      </c>
      <c r="S134" s="223"/>
      <c r="T134" s="225">
        <f>T135+T137+T139+T142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6" t="s">
        <v>83</v>
      </c>
      <c r="AT134" s="227" t="s">
        <v>74</v>
      </c>
      <c r="AU134" s="227" t="s">
        <v>75</v>
      </c>
      <c r="AY134" s="226" t="s">
        <v>132</v>
      </c>
      <c r="BK134" s="228">
        <f>BK135+BK137+BK139+BK142</f>
        <v>0</v>
      </c>
    </row>
    <row r="135" s="12" customFormat="1" ht="22.8" customHeight="1">
      <c r="A135" s="12"/>
      <c r="B135" s="215"/>
      <c r="C135" s="216"/>
      <c r="D135" s="217" t="s">
        <v>74</v>
      </c>
      <c r="E135" s="229" t="s">
        <v>133</v>
      </c>
      <c r="F135" s="229" t="s">
        <v>134</v>
      </c>
      <c r="G135" s="216"/>
      <c r="H135" s="216"/>
      <c r="I135" s="219"/>
      <c r="J135" s="230">
        <f>BK135</f>
        <v>0</v>
      </c>
      <c r="K135" s="216"/>
      <c r="L135" s="221"/>
      <c r="M135" s="222"/>
      <c r="N135" s="223"/>
      <c r="O135" s="223"/>
      <c r="P135" s="224">
        <f>P136</f>
        <v>0</v>
      </c>
      <c r="Q135" s="223"/>
      <c r="R135" s="224">
        <f>R136</f>
        <v>0.064212000000000005</v>
      </c>
      <c r="S135" s="223"/>
      <c r="T135" s="225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6" t="s">
        <v>83</v>
      </c>
      <c r="AT135" s="227" t="s">
        <v>74</v>
      </c>
      <c r="AU135" s="227" t="s">
        <v>83</v>
      </c>
      <c r="AY135" s="226" t="s">
        <v>132</v>
      </c>
      <c r="BK135" s="228">
        <f>BK136</f>
        <v>0</v>
      </c>
    </row>
    <row r="136" s="2" customFormat="1" ht="24.15" customHeight="1">
      <c r="A136" s="35"/>
      <c r="B136" s="36"/>
      <c r="C136" s="231" t="s">
        <v>83</v>
      </c>
      <c r="D136" s="231" t="s">
        <v>135</v>
      </c>
      <c r="E136" s="232" t="s">
        <v>136</v>
      </c>
      <c r="F136" s="233" t="s">
        <v>137</v>
      </c>
      <c r="G136" s="234" t="s">
        <v>138</v>
      </c>
      <c r="H136" s="235">
        <v>1.2</v>
      </c>
      <c r="I136" s="236"/>
      <c r="J136" s="237">
        <f>ROUND(I136*H136,2)</f>
        <v>0</v>
      </c>
      <c r="K136" s="238"/>
      <c r="L136" s="41"/>
      <c r="M136" s="239" t="s">
        <v>1</v>
      </c>
      <c r="N136" s="240" t="s">
        <v>40</v>
      </c>
      <c r="O136" s="88"/>
      <c r="P136" s="241">
        <f>O136*H136</f>
        <v>0</v>
      </c>
      <c r="Q136" s="241">
        <v>0.053510000000000002</v>
      </c>
      <c r="R136" s="241">
        <f>Q136*H136</f>
        <v>0.064212000000000005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133</v>
      </c>
      <c r="AT136" s="243" t="s">
        <v>135</v>
      </c>
      <c r="AU136" s="243" t="s">
        <v>85</v>
      </c>
      <c r="AY136" s="14" t="s">
        <v>132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83</v>
      </c>
      <c r="BK136" s="244">
        <f>ROUND(I136*H136,2)</f>
        <v>0</v>
      </c>
      <c r="BL136" s="14" t="s">
        <v>133</v>
      </c>
      <c r="BM136" s="243" t="s">
        <v>139</v>
      </c>
    </row>
    <row r="137" s="12" customFormat="1" ht="22.8" customHeight="1">
      <c r="A137" s="12"/>
      <c r="B137" s="215"/>
      <c r="C137" s="216"/>
      <c r="D137" s="217" t="s">
        <v>74</v>
      </c>
      <c r="E137" s="229" t="s">
        <v>140</v>
      </c>
      <c r="F137" s="229" t="s">
        <v>141</v>
      </c>
      <c r="G137" s="216"/>
      <c r="H137" s="216"/>
      <c r="I137" s="219"/>
      <c r="J137" s="230">
        <f>BK137</f>
        <v>0</v>
      </c>
      <c r="K137" s="216"/>
      <c r="L137" s="221"/>
      <c r="M137" s="222"/>
      <c r="N137" s="223"/>
      <c r="O137" s="223"/>
      <c r="P137" s="224">
        <f>P138</f>
        <v>0</v>
      </c>
      <c r="Q137" s="223"/>
      <c r="R137" s="224">
        <f>R138</f>
        <v>5.8711425000000004</v>
      </c>
      <c r="S137" s="223"/>
      <c r="T137" s="225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6" t="s">
        <v>83</v>
      </c>
      <c r="AT137" s="227" t="s">
        <v>74</v>
      </c>
      <c r="AU137" s="227" t="s">
        <v>83</v>
      </c>
      <c r="AY137" s="226" t="s">
        <v>132</v>
      </c>
      <c r="BK137" s="228">
        <f>BK138</f>
        <v>0</v>
      </c>
    </row>
    <row r="138" s="2" customFormat="1" ht="24.15" customHeight="1">
      <c r="A138" s="35"/>
      <c r="B138" s="36"/>
      <c r="C138" s="231" t="s">
        <v>85</v>
      </c>
      <c r="D138" s="231" t="s">
        <v>135</v>
      </c>
      <c r="E138" s="232" t="s">
        <v>142</v>
      </c>
      <c r="F138" s="233" t="s">
        <v>143</v>
      </c>
      <c r="G138" s="234" t="s">
        <v>144</v>
      </c>
      <c r="H138" s="235">
        <v>1030.0250000000001</v>
      </c>
      <c r="I138" s="236"/>
      <c r="J138" s="237">
        <f>ROUND(I138*H138,2)</f>
        <v>0</v>
      </c>
      <c r="K138" s="238"/>
      <c r="L138" s="41"/>
      <c r="M138" s="239" t="s">
        <v>1</v>
      </c>
      <c r="N138" s="240" t="s">
        <v>40</v>
      </c>
      <c r="O138" s="88"/>
      <c r="P138" s="241">
        <f>O138*H138</f>
        <v>0</v>
      </c>
      <c r="Q138" s="241">
        <v>0.0057000000000000002</v>
      </c>
      <c r="R138" s="241">
        <f>Q138*H138</f>
        <v>5.8711425000000004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133</v>
      </c>
      <c r="AT138" s="243" t="s">
        <v>135</v>
      </c>
      <c r="AU138" s="243" t="s">
        <v>85</v>
      </c>
      <c r="AY138" s="14" t="s">
        <v>132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83</v>
      </c>
      <c r="BK138" s="244">
        <f>ROUND(I138*H138,2)</f>
        <v>0</v>
      </c>
      <c r="BL138" s="14" t="s">
        <v>133</v>
      </c>
      <c r="BM138" s="243" t="s">
        <v>145</v>
      </c>
    </row>
    <row r="139" s="12" customFormat="1" ht="22.8" customHeight="1">
      <c r="A139" s="12"/>
      <c r="B139" s="215"/>
      <c r="C139" s="216"/>
      <c r="D139" s="217" t="s">
        <v>74</v>
      </c>
      <c r="E139" s="229" t="s">
        <v>146</v>
      </c>
      <c r="F139" s="229" t="s">
        <v>147</v>
      </c>
      <c r="G139" s="216"/>
      <c r="H139" s="216"/>
      <c r="I139" s="219"/>
      <c r="J139" s="230">
        <f>BK139</f>
        <v>0</v>
      </c>
      <c r="K139" s="216"/>
      <c r="L139" s="221"/>
      <c r="M139" s="222"/>
      <c r="N139" s="223"/>
      <c r="O139" s="223"/>
      <c r="P139" s="224">
        <f>SUM(P140:P141)</f>
        <v>0</v>
      </c>
      <c r="Q139" s="223"/>
      <c r="R139" s="224">
        <f>SUM(R140:R141)</f>
        <v>0.17510425000000002</v>
      </c>
      <c r="S139" s="223"/>
      <c r="T139" s="225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6" t="s">
        <v>83</v>
      </c>
      <c r="AT139" s="227" t="s">
        <v>74</v>
      </c>
      <c r="AU139" s="227" t="s">
        <v>83</v>
      </c>
      <c r="AY139" s="226" t="s">
        <v>132</v>
      </c>
      <c r="BK139" s="228">
        <f>SUM(BK140:BK141)</f>
        <v>0</v>
      </c>
    </row>
    <row r="140" s="2" customFormat="1" ht="24.15" customHeight="1">
      <c r="A140" s="35"/>
      <c r="B140" s="36"/>
      <c r="C140" s="231" t="s">
        <v>148</v>
      </c>
      <c r="D140" s="231" t="s">
        <v>135</v>
      </c>
      <c r="E140" s="232" t="s">
        <v>149</v>
      </c>
      <c r="F140" s="233" t="s">
        <v>150</v>
      </c>
      <c r="G140" s="234" t="s">
        <v>144</v>
      </c>
      <c r="H140" s="235">
        <v>1030.0250000000001</v>
      </c>
      <c r="I140" s="236"/>
      <c r="J140" s="237">
        <f>ROUND(I140*H140,2)</f>
        <v>0</v>
      </c>
      <c r="K140" s="238"/>
      <c r="L140" s="41"/>
      <c r="M140" s="239" t="s">
        <v>1</v>
      </c>
      <c r="N140" s="240" t="s">
        <v>40</v>
      </c>
      <c r="O140" s="88"/>
      <c r="P140" s="241">
        <f>O140*H140</f>
        <v>0</v>
      </c>
      <c r="Q140" s="241">
        <v>0.00012999999999999999</v>
      </c>
      <c r="R140" s="241">
        <f>Q140*H140</f>
        <v>0.13390325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133</v>
      </c>
      <c r="AT140" s="243" t="s">
        <v>135</v>
      </c>
      <c r="AU140" s="243" t="s">
        <v>85</v>
      </c>
      <c r="AY140" s="14" t="s">
        <v>132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83</v>
      </c>
      <c r="BK140" s="244">
        <f>ROUND(I140*H140,2)</f>
        <v>0</v>
      </c>
      <c r="BL140" s="14" t="s">
        <v>133</v>
      </c>
      <c r="BM140" s="243" t="s">
        <v>151</v>
      </c>
    </row>
    <row r="141" s="2" customFormat="1" ht="24.15" customHeight="1">
      <c r="A141" s="35"/>
      <c r="B141" s="36"/>
      <c r="C141" s="231" t="s">
        <v>133</v>
      </c>
      <c r="D141" s="231" t="s">
        <v>135</v>
      </c>
      <c r="E141" s="232" t="s">
        <v>152</v>
      </c>
      <c r="F141" s="233" t="s">
        <v>153</v>
      </c>
      <c r="G141" s="234" t="s">
        <v>144</v>
      </c>
      <c r="H141" s="235">
        <v>1030.0250000000001</v>
      </c>
      <c r="I141" s="236"/>
      <c r="J141" s="237">
        <f>ROUND(I141*H141,2)</f>
        <v>0</v>
      </c>
      <c r="K141" s="238"/>
      <c r="L141" s="41"/>
      <c r="M141" s="239" t="s">
        <v>1</v>
      </c>
      <c r="N141" s="240" t="s">
        <v>40</v>
      </c>
      <c r="O141" s="88"/>
      <c r="P141" s="241">
        <f>O141*H141</f>
        <v>0</v>
      </c>
      <c r="Q141" s="241">
        <v>4.0000000000000003E-05</v>
      </c>
      <c r="R141" s="241">
        <f>Q141*H141</f>
        <v>0.041201000000000008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133</v>
      </c>
      <c r="AT141" s="243" t="s">
        <v>135</v>
      </c>
      <c r="AU141" s="243" t="s">
        <v>85</v>
      </c>
      <c r="AY141" s="14" t="s">
        <v>132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83</v>
      </c>
      <c r="BK141" s="244">
        <f>ROUND(I141*H141,2)</f>
        <v>0</v>
      </c>
      <c r="BL141" s="14" t="s">
        <v>133</v>
      </c>
      <c r="BM141" s="243" t="s">
        <v>154</v>
      </c>
    </row>
    <row r="142" s="12" customFormat="1" ht="22.8" customHeight="1">
      <c r="A142" s="12"/>
      <c r="B142" s="215"/>
      <c r="C142" s="216"/>
      <c r="D142" s="217" t="s">
        <v>74</v>
      </c>
      <c r="E142" s="229" t="s">
        <v>155</v>
      </c>
      <c r="F142" s="229" t="s">
        <v>156</v>
      </c>
      <c r="G142" s="216"/>
      <c r="H142" s="216"/>
      <c r="I142" s="219"/>
      <c r="J142" s="230">
        <f>BK142</f>
        <v>0</v>
      </c>
      <c r="K142" s="216"/>
      <c r="L142" s="221"/>
      <c r="M142" s="222"/>
      <c r="N142" s="223"/>
      <c r="O142" s="223"/>
      <c r="P142" s="224">
        <f>SUM(P143:P144)</f>
        <v>0</v>
      </c>
      <c r="Q142" s="223"/>
      <c r="R142" s="224">
        <f>SUM(R143:R144)</f>
        <v>0</v>
      </c>
      <c r="S142" s="223"/>
      <c r="T142" s="225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6" t="s">
        <v>83</v>
      </c>
      <c r="AT142" s="227" t="s">
        <v>74</v>
      </c>
      <c r="AU142" s="227" t="s">
        <v>83</v>
      </c>
      <c r="AY142" s="226" t="s">
        <v>132</v>
      </c>
      <c r="BK142" s="228">
        <f>SUM(BK143:BK144)</f>
        <v>0</v>
      </c>
    </row>
    <row r="143" s="2" customFormat="1" ht="24.15" customHeight="1">
      <c r="A143" s="35"/>
      <c r="B143" s="36"/>
      <c r="C143" s="231" t="s">
        <v>157</v>
      </c>
      <c r="D143" s="231" t="s">
        <v>135</v>
      </c>
      <c r="E143" s="232" t="s">
        <v>158</v>
      </c>
      <c r="F143" s="233" t="s">
        <v>159</v>
      </c>
      <c r="G143" s="234" t="s">
        <v>160</v>
      </c>
      <c r="H143" s="235">
        <v>6.1100000000000003</v>
      </c>
      <c r="I143" s="236"/>
      <c r="J143" s="237">
        <f>ROUND(I143*H143,2)</f>
        <v>0</v>
      </c>
      <c r="K143" s="238"/>
      <c r="L143" s="41"/>
      <c r="M143" s="239" t="s">
        <v>1</v>
      </c>
      <c r="N143" s="240" t="s">
        <v>40</v>
      </c>
      <c r="O143" s="88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133</v>
      </c>
      <c r="AT143" s="243" t="s">
        <v>135</v>
      </c>
      <c r="AU143" s="243" t="s">
        <v>85</v>
      </c>
      <c r="AY143" s="14" t="s">
        <v>132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83</v>
      </c>
      <c r="BK143" s="244">
        <f>ROUND(I143*H143,2)</f>
        <v>0</v>
      </c>
      <c r="BL143" s="14" t="s">
        <v>133</v>
      </c>
      <c r="BM143" s="243" t="s">
        <v>161</v>
      </c>
    </row>
    <row r="144" s="2" customFormat="1" ht="24.15" customHeight="1">
      <c r="A144" s="35"/>
      <c r="B144" s="36"/>
      <c r="C144" s="231" t="s">
        <v>140</v>
      </c>
      <c r="D144" s="231" t="s">
        <v>135</v>
      </c>
      <c r="E144" s="232" t="s">
        <v>162</v>
      </c>
      <c r="F144" s="233" t="s">
        <v>163</v>
      </c>
      <c r="G144" s="234" t="s">
        <v>160</v>
      </c>
      <c r="H144" s="235">
        <v>103.87000000000001</v>
      </c>
      <c r="I144" s="236"/>
      <c r="J144" s="237">
        <f>ROUND(I144*H144,2)</f>
        <v>0</v>
      </c>
      <c r="K144" s="238"/>
      <c r="L144" s="41"/>
      <c r="M144" s="239" t="s">
        <v>1</v>
      </c>
      <c r="N144" s="240" t="s">
        <v>40</v>
      </c>
      <c r="O144" s="88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133</v>
      </c>
      <c r="AT144" s="243" t="s">
        <v>135</v>
      </c>
      <c r="AU144" s="243" t="s">
        <v>85</v>
      </c>
      <c r="AY144" s="14" t="s">
        <v>132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83</v>
      </c>
      <c r="BK144" s="244">
        <f>ROUND(I144*H144,2)</f>
        <v>0</v>
      </c>
      <c r="BL144" s="14" t="s">
        <v>133</v>
      </c>
      <c r="BM144" s="243" t="s">
        <v>164</v>
      </c>
    </row>
    <row r="145" s="12" customFormat="1" ht="25.92" customHeight="1">
      <c r="A145" s="12"/>
      <c r="B145" s="215"/>
      <c r="C145" s="216"/>
      <c r="D145" s="217" t="s">
        <v>74</v>
      </c>
      <c r="E145" s="218" t="s">
        <v>165</v>
      </c>
      <c r="F145" s="218" t="s">
        <v>166</v>
      </c>
      <c r="G145" s="216"/>
      <c r="H145" s="216"/>
      <c r="I145" s="219"/>
      <c r="J145" s="220">
        <f>BK145</f>
        <v>0</v>
      </c>
      <c r="K145" s="216"/>
      <c r="L145" s="221"/>
      <c r="M145" s="222"/>
      <c r="N145" s="223"/>
      <c r="O145" s="223"/>
      <c r="P145" s="224">
        <f>P146</f>
        <v>0</v>
      </c>
      <c r="Q145" s="223"/>
      <c r="R145" s="224">
        <f>R146</f>
        <v>0.29870725000000004</v>
      </c>
      <c r="S145" s="223"/>
      <c r="T145" s="225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6" t="s">
        <v>85</v>
      </c>
      <c r="AT145" s="227" t="s">
        <v>74</v>
      </c>
      <c r="AU145" s="227" t="s">
        <v>75</v>
      </c>
      <c r="AY145" s="226" t="s">
        <v>132</v>
      </c>
      <c r="BK145" s="228">
        <f>BK146</f>
        <v>0</v>
      </c>
    </row>
    <row r="146" s="12" customFormat="1" ht="22.8" customHeight="1">
      <c r="A146" s="12"/>
      <c r="B146" s="215"/>
      <c r="C146" s="216"/>
      <c r="D146" s="217" t="s">
        <v>74</v>
      </c>
      <c r="E146" s="229" t="s">
        <v>167</v>
      </c>
      <c r="F146" s="229" t="s">
        <v>168</v>
      </c>
      <c r="G146" s="216"/>
      <c r="H146" s="216"/>
      <c r="I146" s="219"/>
      <c r="J146" s="230">
        <f>BK146</f>
        <v>0</v>
      </c>
      <c r="K146" s="216"/>
      <c r="L146" s="221"/>
      <c r="M146" s="222"/>
      <c r="N146" s="223"/>
      <c r="O146" s="223"/>
      <c r="P146" s="224">
        <f>SUM(P147:P148)</f>
        <v>0</v>
      </c>
      <c r="Q146" s="223"/>
      <c r="R146" s="224">
        <f>SUM(R147:R148)</f>
        <v>0.29870725000000004</v>
      </c>
      <c r="S146" s="223"/>
      <c r="T146" s="225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6" t="s">
        <v>85</v>
      </c>
      <c r="AT146" s="227" t="s">
        <v>74</v>
      </c>
      <c r="AU146" s="227" t="s">
        <v>83</v>
      </c>
      <c r="AY146" s="226" t="s">
        <v>132</v>
      </c>
      <c r="BK146" s="228">
        <f>SUM(BK147:BK148)</f>
        <v>0</v>
      </c>
    </row>
    <row r="147" s="2" customFormat="1" ht="14.4" customHeight="1">
      <c r="A147" s="35"/>
      <c r="B147" s="36"/>
      <c r="C147" s="231" t="s">
        <v>169</v>
      </c>
      <c r="D147" s="231" t="s">
        <v>135</v>
      </c>
      <c r="E147" s="232" t="s">
        <v>170</v>
      </c>
      <c r="F147" s="233" t="s">
        <v>171</v>
      </c>
      <c r="G147" s="234" t="s">
        <v>144</v>
      </c>
      <c r="H147" s="235">
        <v>1030.0250000000001</v>
      </c>
      <c r="I147" s="236"/>
      <c r="J147" s="237">
        <f>ROUND(I147*H147,2)</f>
        <v>0</v>
      </c>
      <c r="K147" s="238"/>
      <c r="L147" s="41"/>
      <c r="M147" s="239" t="s">
        <v>1</v>
      </c>
      <c r="N147" s="240" t="s">
        <v>40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172</v>
      </c>
      <c r="AT147" s="243" t="s">
        <v>135</v>
      </c>
      <c r="AU147" s="243" t="s">
        <v>85</v>
      </c>
      <c r="AY147" s="14" t="s">
        <v>132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83</v>
      </c>
      <c r="BK147" s="244">
        <f>ROUND(I147*H147,2)</f>
        <v>0</v>
      </c>
      <c r="BL147" s="14" t="s">
        <v>172</v>
      </c>
      <c r="BM147" s="243" t="s">
        <v>173</v>
      </c>
    </row>
    <row r="148" s="2" customFormat="1" ht="14.4" customHeight="1">
      <c r="A148" s="35"/>
      <c r="B148" s="36"/>
      <c r="C148" s="231" t="s">
        <v>174</v>
      </c>
      <c r="D148" s="231" t="s">
        <v>135</v>
      </c>
      <c r="E148" s="232" t="s">
        <v>175</v>
      </c>
      <c r="F148" s="233" t="s">
        <v>176</v>
      </c>
      <c r="G148" s="234" t="s">
        <v>144</v>
      </c>
      <c r="H148" s="235">
        <v>1030.0250000000001</v>
      </c>
      <c r="I148" s="236"/>
      <c r="J148" s="237">
        <f>ROUND(I148*H148,2)</f>
        <v>0</v>
      </c>
      <c r="K148" s="238"/>
      <c r="L148" s="41"/>
      <c r="M148" s="245" t="s">
        <v>1</v>
      </c>
      <c r="N148" s="246" t="s">
        <v>40</v>
      </c>
      <c r="O148" s="247"/>
      <c r="P148" s="248">
        <f>O148*H148</f>
        <v>0</v>
      </c>
      <c r="Q148" s="248">
        <v>0.00029</v>
      </c>
      <c r="R148" s="248">
        <f>Q148*H148</f>
        <v>0.29870725000000004</v>
      </c>
      <c r="S148" s="248">
        <v>0</v>
      </c>
      <c r="T148" s="24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172</v>
      </c>
      <c r="AT148" s="243" t="s">
        <v>135</v>
      </c>
      <c r="AU148" s="243" t="s">
        <v>85</v>
      </c>
      <c r="AY148" s="14" t="s">
        <v>132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83</v>
      </c>
      <c r="BK148" s="244">
        <f>ROUND(I148*H148,2)</f>
        <v>0</v>
      </c>
      <c r="BL148" s="14" t="s">
        <v>172</v>
      </c>
      <c r="BM148" s="243" t="s">
        <v>177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ljzI3PejzzglMBpq+5FEq54NqEWUSEGR6dIe8J35Pg8XLAEjUQZ1fYkCc0f+loQPAeknHhlgwuth9hcW7BI2EA==" hashValue="v4vrHUnDYzWJr3ObaRvFA2YD1n+YIoSKDRE2Ft226LYDxIk9cN0GAt2kERJXR/Ll+YlhL06HHI4bgnBcDZbv+A==" algorithmName="SHA-512" password="CC35"/>
  <autoFilter ref="C132:K148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3.25" customHeight="1">
      <c r="B7" s="17"/>
      <c r="E7" s="138" t="str">
        <f>'Rekapitulace stavby'!K6</f>
        <v>Stavební úpravy s aktualizací PBŘ - elektronické komunikace evakuační rozhlas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178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92</v>
      </c>
      <c r="G12" s="35"/>
      <c r="H12" s="35"/>
      <c r="I12" s="137" t="s">
        <v>22</v>
      </c>
      <c r="J12" s="141" t="str">
        <f>'Rekapitulace stavby'!AN8</f>
        <v>25. 11. 2020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Osmá správa majetku a služeb, a.s.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KFJ s.r.o.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KFJ s.r.o.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140" t="s">
        <v>93</v>
      </c>
      <c r="E30" s="35"/>
      <c r="F30" s="35"/>
      <c r="G30" s="35"/>
      <c r="H30" s="35"/>
      <c r="I30" s="35"/>
      <c r="J30" s="147">
        <f>J96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8" t="s">
        <v>94</v>
      </c>
      <c r="E31" s="35"/>
      <c r="F31" s="35"/>
      <c r="G31" s="35"/>
      <c r="H31" s="35"/>
      <c r="I31" s="35"/>
      <c r="J31" s="147">
        <f>J99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35</v>
      </c>
      <c r="E32" s="35"/>
      <c r="F32" s="35"/>
      <c r="G32" s="35"/>
      <c r="H32" s="35"/>
      <c r="I32" s="35"/>
      <c r="J32" s="150">
        <f>ROUND(J30 + J31,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6"/>
      <c r="E33" s="146"/>
      <c r="F33" s="146"/>
      <c r="G33" s="146"/>
      <c r="H33" s="146"/>
      <c r="I33" s="146"/>
      <c r="J33" s="146"/>
      <c r="K33" s="14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37</v>
      </c>
      <c r="G34" s="35"/>
      <c r="H34" s="35"/>
      <c r="I34" s="151" t="s">
        <v>36</v>
      </c>
      <c r="J34" s="151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39</v>
      </c>
      <c r="E35" s="137" t="s">
        <v>40</v>
      </c>
      <c r="F35" s="153">
        <f>ROUND((SUM(BE99:BE106) + SUM(BE126:BE179)),  2)</f>
        <v>0</v>
      </c>
      <c r="G35" s="35"/>
      <c r="H35" s="35"/>
      <c r="I35" s="154">
        <v>0.20999999999999999</v>
      </c>
      <c r="J35" s="153">
        <f>ROUND(((SUM(BE99:BE106) + SUM(BE126:BE179))*I35),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7" t="s">
        <v>41</v>
      </c>
      <c r="F36" s="153">
        <f>ROUND((SUM(BF99:BF106) + SUM(BF126:BF179)),  2)</f>
        <v>0</v>
      </c>
      <c r="G36" s="35"/>
      <c r="H36" s="35"/>
      <c r="I36" s="154">
        <v>0.14999999999999999</v>
      </c>
      <c r="J36" s="153">
        <f>ROUND(((SUM(BF99:BF106) + SUM(BF126:BF179))*I36),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3">
        <f>ROUND((SUM(BG99:BG106) + SUM(BG126:BG179)),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7" t="s">
        <v>43</v>
      </c>
      <c r="F38" s="153">
        <f>ROUND((SUM(BH99:BH106) + SUM(BH126:BH179)),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7" t="s">
        <v>44</v>
      </c>
      <c r="F39" s="153">
        <f>ROUND((SUM(BI99:BI106) + SUM(BI126:BI179)),  2)</f>
        <v>0</v>
      </c>
      <c r="G39" s="35"/>
      <c r="H39" s="35"/>
      <c r="I39" s="154">
        <v>0</v>
      </c>
      <c r="J39" s="153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0</v>
      </c>
      <c r="K41" s="161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73" t="str">
        <f>E7</f>
        <v>Stavební úpravy s aktualizací PBŘ - elektronické komunikace evakuační rozhlas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Elektronické komunikace - evakuační rozhlas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Osmá správa majetku a služeb, a.s. </v>
      </c>
      <c r="G91" s="37"/>
      <c r="H91" s="37"/>
      <c r="I91" s="29" t="s">
        <v>30</v>
      </c>
      <c r="J91" s="33" t="str">
        <f>E21</f>
        <v>KFJ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KFJ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7" t="s">
        <v>98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29.28" customHeight="1">
      <c r="A99" s="35"/>
      <c r="B99" s="36"/>
      <c r="C99" s="177" t="s">
        <v>107</v>
      </c>
      <c r="D99" s="37"/>
      <c r="E99" s="37"/>
      <c r="F99" s="37"/>
      <c r="G99" s="37"/>
      <c r="H99" s="37"/>
      <c r="I99" s="37"/>
      <c r="J99" s="190">
        <f>ROUND(J100 + J101 + J102 + J103 + J104 + J105,2)</f>
        <v>0</v>
      </c>
      <c r="K99" s="37"/>
      <c r="L99" s="60"/>
      <c r="N99" s="191" t="s">
        <v>39</v>
      </c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18" customHeight="1">
      <c r="A100" s="35"/>
      <c r="B100" s="36"/>
      <c r="C100" s="37"/>
      <c r="D100" s="192" t="s">
        <v>108</v>
      </c>
      <c r="E100" s="193"/>
      <c r="F100" s="193"/>
      <c r="G100" s="37"/>
      <c r="H100" s="37"/>
      <c r="I100" s="37"/>
      <c r="J100" s="194">
        <v>0</v>
      </c>
      <c r="K100" s="37"/>
      <c r="L100" s="195"/>
      <c r="M100" s="196"/>
      <c r="N100" s="197" t="s">
        <v>40</v>
      </c>
      <c r="O100" s="196"/>
      <c r="P100" s="196"/>
      <c r="Q100" s="196"/>
      <c r="R100" s="196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6"/>
      <c r="AG100" s="196"/>
      <c r="AH100" s="196"/>
      <c r="AI100" s="196"/>
      <c r="AJ100" s="196"/>
      <c r="AK100" s="196"/>
      <c r="AL100" s="196"/>
      <c r="AM100" s="196"/>
      <c r="AN100" s="196"/>
      <c r="AO100" s="196"/>
      <c r="AP100" s="196"/>
      <c r="AQ100" s="196"/>
      <c r="AR100" s="196"/>
      <c r="AS100" s="196"/>
      <c r="AT100" s="196"/>
      <c r="AU100" s="196"/>
      <c r="AV100" s="196"/>
      <c r="AW100" s="196"/>
      <c r="AX100" s="196"/>
      <c r="AY100" s="199" t="s">
        <v>109</v>
      </c>
      <c r="AZ100" s="196"/>
      <c r="BA100" s="196"/>
      <c r="BB100" s="196"/>
      <c r="BC100" s="196"/>
      <c r="BD100" s="196"/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99" t="s">
        <v>83</v>
      </c>
      <c r="BK100" s="196"/>
      <c r="BL100" s="196"/>
      <c r="BM100" s="196"/>
    </row>
    <row r="101" s="2" customFormat="1" ht="18" customHeight="1">
      <c r="A101" s="35"/>
      <c r="B101" s="36"/>
      <c r="C101" s="37"/>
      <c r="D101" s="192" t="s">
        <v>110</v>
      </c>
      <c r="E101" s="193"/>
      <c r="F101" s="193"/>
      <c r="G101" s="37"/>
      <c r="H101" s="37"/>
      <c r="I101" s="37"/>
      <c r="J101" s="194">
        <v>0</v>
      </c>
      <c r="K101" s="37"/>
      <c r="L101" s="195"/>
      <c r="M101" s="196"/>
      <c r="N101" s="197" t="s">
        <v>40</v>
      </c>
      <c r="O101" s="196"/>
      <c r="P101" s="196"/>
      <c r="Q101" s="196"/>
      <c r="R101" s="196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6"/>
      <c r="AG101" s="196"/>
      <c r="AH101" s="196"/>
      <c r="AI101" s="196"/>
      <c r="AJ101" s="196"/>
      <c r="AK101" s="196"/>
      <c r="AL101" s="196"/>
      <c r="AM101" s="196"/>
      <c r="AN101" s="196"/>
      <c r="AO101" s="196"/>
      <c r="AP101" s="196"/>
      <c r="AQ101" s="196"/>
      <c r="AR101" s="196"/>
      <c r="AS101" s="196"/>
      <c r="AT101" s="196"/>
      <c r="AU101" s="196"/>
      <c r="AV101" s="196"/>
      <c r="AW101" s="196"/>
      <c r="AX101" s="196"/>
      <c r="AY101" s="199" t="s">
        <v>109</v>
      </c>
      <c r="AZ101" s="196"/>
      <c r="BA101" s="196"/>
      <c r="BB101" s="196"/>
      <c r="BC101" s="196"/>
      <c r="BD101" s="196"/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99" t="s">
        <v>83</v>
      </c>
      <c r="BK101" s="196"/>
      <c r="BL101" s="196"/>
      <c r="BM101" s="196"/>
    </row>
    <row r="102" s="2" customFormat="1" ht="18" customHeight="1">
      <c r="A102" s="35"/>
      <c r="B102" s="36"/>
      <c r="C102" s="37"/>
      <c r="D102" s="192" t="s">
        <v>111</v>
      </c>
      <c r="E102" s="193"/>
      <c r="F102" s="193"/>
      <c r="G102" s="37"/>
      <c r="H102" s="37"/>
      <c r="I102" s="37"/>
      <c r="J102" s="194">
        <v>0</v>
      </c>
      <c r="K102" s="37"/>
      <c r="L102" s="195"/>
      <c r="M102" s="196"/>
      <c r="N102" s="197" t="s">
        <v>40</v>
      </c>
      <c r="O102" s="196"/>
      <c r="P102" s="196"/>
      <c r="Q102" s="196"/>
      <c r="R102" s="196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6"/>
      <c r="AG102" s="196"/>
      <c r="AH102" s="196"/>
      <c r="AI102" s="196"/>
      <c r="AJ102" s="196"/>
      <c r="AK102" s="196"/>
      <c r="AL102" s="196"/>
      <c r="AM102" s="196"/>
      <c r="AN102" s="196"/>
      <c r="AO102" s="196"/>
      <c r="AP102" s="196"/>
      <c r="AQ102" s="196"/>
      <c r="AR102" s="196"/>
      <c r="AS102" s="196"/>
      <c r="AT102" s="196"/>
      <c r="AU102" s="196"/>
      <c r="AV102" s="196"/>
      <c r="AW102" s="196"/>
      <c r="AX102" s="196"/>
      <c r="AY102" s="199" t="s">
        <v>109</v>
      </c>
      <c r="AZ102" s="196"/>
      <c r="BA102" s="196"/>
      <c r="BB102" s="196"/>
      <c r="BC102" s="196"/>
      <c r="BD102" s="196"/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99" t="s">
        <v>83</v>
      </c>
      <c r="BK102" s="196"/>
      <c r="BL102" s="196"/>
      <c r="BM102" s="196"/>
    </row>
    <row r="103" s="2" customFormat="1" ht="18" customHeight="1">
      <c r="A103" s="35"/>
      <c r="B103" s="36"/>
      <c r="C103" s="37"/>
      <c r="D103" s="192" t="s">
        <v>112</v>
      </c>
      <c r="E103" s="193"/>
      <c r="F103" s="193"/>
      <c r="G103" s="37"/>
      <c r="H103" s="37"/>
      <c r="I103" s="37"/>
      <c r="J103" s="194">
        <v>0</v>
      </c>
      <c r="K103" s="37"/>
      <c r="L103" s="195"/>
      <c r="M103" s="196"/>
      <c r="N103" s="197" t="s">
        <v>40</v>
      </c>
      <c r="O103" s="196"/>
      <c r="P103" s="196"/>
      <c r="Q103" s="196"/>
      <c r="R103" s="196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6"/>
      <c r="AG103" s="196"/>
      <c r="AH103" s="196"/>
      <c r="AI103" s="196"/>
      <c r="AJ103" s="196"/>
      <c r="AK103" s="196"/>
      <c r="AL103" s="196"/>
      <c r="AM103" s="196"/>
      <c r="AN103" s="196"/>
      <c r="AO103" s="196"/>
      <c r="AP103" s="196"/>
      <c r="AQ103" s="196"/>
      <c r="AR103" s="196"/>
      <c r="AS103" s="196"/>
      <c r="AT103" s="196"/>
      <c r="AU103" s="196"/>
      <c r="AV103" s="196"/>
      <c r="AW103" s="196"/>
      <c r="AX103" s="196"/>
      <c r="AY103" s="199" t="s">
        <v>109</v>
      </c>
      <c r="AZ103" s="196"/>
      <c r="BA103" s="196"/>
      <c r="BB103" s="196"/>
      <c r="BC103" s="196"/>
      <c r="BD103" s="196"/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99" t="s">
        <v>83</v>
      </c>
      <c r="BK103" s="196"/>
      <c r="BL103" s="196"/>
      <c r="BM103" s="196"/>
    </row>
    <row r="104" s="2" customFormat="1" ht="18" customHeight="1">
      <c r="A104" s="35"/>
      <c r="B104" s="36"/>
      <c r="C104" s="37"/>
      <c r="D104" s="192" t="s">
        <v>113</v>
      </c>
      <c r="E104" s="193"/>
      <c r="F104" s="193"/>
      <c r="G104" s="37"/>
      <c r="H104" s="37"/>
      <c r="I104" s="37"/>
      <c r="J104" s="194">
        <v>0</v>
      </c>
      <c r="K104" s="37"/>
      <c r="L104" s="195"/>
      <c r="M104" s="196"/>
      <c r="N104" s="197" t="s">
        <v>40</v>
      </c>
      <c r="O104" s="196"/>
      <c r="P104" s="196"/>
      <c r="Q104" s="196"/>
      <c r="R104" s="196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6"/>
      <c r="AG104" s="196"/>
      <c r="AH104" s="196"/>
      <c r="AI104" s="196"/>
      <c r="AJ104" s="196"/>
      <c r="AK104" s="196"/>
      <c r="AL104" s="196"/>
      <c r="AM104" s="196"/>
      <c r="AN104" s="196"/>
      <c r="AO104" s="196"/>
      <c r="AP104" s="196"/>
      <c r="AQ104" s="196"/>
      <c r="AR104" s="196"/>
      <c r="AS104" s="196"/>
      <c r="AT104" s="196"/>
      <c r="AU104" s="196"/>
      <c r="AV104" s="196"/>
      <c r="AW104" s="196"/>
      <c r="AX104" s="196"/>
      <c r="AY104" s="199" t="s">
        <v>109</v>
      </c>
      <c r="AZ104" s="196"/>
      <c r="BA104" s="196"/>
      <c r="BB104" s="196"/>
      <c r="BC104" s="196"/>
      <c r="BD104" s="196"/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99" t="s">
        <v>83</v>
      </c>
      <c r="BK104" s="196"/>
      <c r="BL104" s="196"/>
      <c r="BM104" s="196"/>
    </row>
    <row r="105" s="2" customFormat="1" ht="18" customHeight="1">
      <c r="A105" s="35"/>
      <c r="B105" s="36"/>
      <c r="C105" s="37"/>
      <c r="D105" s="193" t="s">
        <v>114</v>
      </c>
      <c r="E105" s="37"/>
      <c r="F105" s="37"/>
      <c r="G105" s="37"/>
      <c r="H105" s="37"/>
      <c r="I105" s="37"/>
      <c r="J105" s="194">
        <f>ROUND(J30*T105,2)</f>
        <v>0</v>
      </c>
      <c r="K105" s="37"/>
      <c r="L105" s="195"/>
      <c r="M105" s="196"/>
      <c r="N105" s="197" t="s">
        <v>40</v>
      </c>
      <c r="O105" s="196"/>
      <c r="P105" s="196"/>
      <c r="Q105" s="196"/>
      <c r="R105" s="196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6"/>
      <c r="AG105" s="196"/>
      <c r="AH105" s="196"/>
      <c r="AI105" s="196"/>
      <c r="AJ105" s="196"/>
      <c r="AK105" s="196"/>
      <c r="AL105" s="196"/>
      <c r="AM105" s="196"/>
      <c r="AN105" s="196"/>
      <c r="AO105" s="196"/>
      <c r="AP105" s="196"/>
      <c r="AQ105" s="196"/>
      <c r="AR105" s="196"/>
      <c r="AS105" s="196"/>
      <c r="AT105" s="196"/>
      <c r="AU105" s="196"/>
      <c r="AV105" s="196"/>
      <c r="AW105" s="196"/>
      <c r="AX105" s="196"/>
      <c r="AY105" s="199" t="s">
        <v>115</v>
      </c>
      <c r="AZ105" s="196"/>
      <c r="BA105" s="196"/>
      <c r="BB105" s="196"/>
      <c r="BC105" s="196"/>
      <c r="BD105" s="196"/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99" t="s">
        <v>83</v>
      </c>
      <c r="BK105" s="196"/>
      <c r="BL105" s="196"/>
      <c r="BM105" s="196"/>
    </row>
    <row r="106" s="2" customForma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9.28" customHeight="1">
      <c r="A107" s="35"/>
      <c r="B107" s="36"/>
      <c r="C107" s="201" t="s">
        <v>116</v>
      </c>
      <c r="D107" s="175"/>
      <c r="E107" s="175"/>
      <c r="F107" s="175"/>
      <c r="G107" s="175"/>
      <c r="H107" s="175"/>
      <c r="I107" s="175"/>
      <c r="J107" s="202">
        <f>ROUND(J96+J99,2)</f>
        <v>0</v>
      </c>
      <c r="K107" s="175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117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3.25" customHeight="1">
      <c r="A116" s="35"/>
      <c r="B116" s="36"/>
      <c r="C116" s="37"/>
      <c r="D116" s="37"/>
      <c r="E116" s="173" t="str">
        <f>E7</f>
        <v>Stavební úpravy s aktualizací PBŘ - elektronické komunikace evakuační rozhlas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90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02 - Elektronické komunikace - evakuační rozhlas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25. 11. 2020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Osmá správa majetku a služeb, a.s. </v>
      </c>
      <c r="G122" s="37"/>
      <c r="H122" s="37"/>
      <c r="I122" s="29" t="s">
        <v>30</v>
      </c>
      <c r="J122" s="33" t="str">
        <f>E21</f>
        <v>KFJ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IF(E18="","",E18)</f>
        <v>Vyplň údaj</v>
      </c>
      <c r="G123" s="37"/>
      <c r="H123" s="37"/>
      <c r="I123" s="29" t="s">
        <v>33</v>
      </c>
      <c r="J123" s="33" t="str">
        <f>E24</f>
        <v>KFJ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03"/>
      <c r="B125" s="204"/>
      <c r="C125" s="205" t="s">
        <v>118</v>
      </c>
      <c r="D125" s="206" t="s">
        <v>60</v>
      </c>
      <c r="E125" s="206" t="s">
        <v>56</v>
      </c>
      <c r="F125" s="206" t="s">
        <v>57</v>
      </c>
      <c r="G125" s="206" t="s">
        <v>119</v>
      </c>
      <c r="H125" s="206" t="s">
        <v>120</v>
      </c>
      <c r="I125" s="206" t="s">
        <v>121</v>
      </c>
      <c r="J125" s="207" t="s">
        <v>97</v>
      </c>
      <c r="K125" s="208" t="s">
        <v>122</v>
      </c>
      <c r="L125" s="209"/>
      <c r="M125" s="97" t="s">
        <v>1</v>
      </c>
      <c r="N125" s="98" t="s">
        <v>39</v>
      </c>
      <c r="O125" s="98" t="s">
        <v>123</v>
      </c>
      <c r="P125" s="98" t="s">
        <v>124</v>
      </c>
      <c r="Q125" s="98" t="s">
        <v>125</v>
      </c>
      <c r="R125" s="98" t="s">
        <v>126</v>
      </c>
      <c r="S125" s="98" t="s">
        <v>127</v>
      </c>
      <c r="T125" s="99" t="s">
        <v>128</v>
      </c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/>
    </row>
    <row r="126" s="2" customFormat="1" ht="22.8" customHeight="1">
      <c r="A126" s="35"/>
      <c r="B126" s="36"/>
      <c r="C126" s="104" t="s">
        <v>129</v>
      </c>
      <c r="D126" s="37"/>
      <c r="E126" s="37"/>
      <c r="F126" s="37"/>
      <c r="G126" s="37"/>
      <c r="H126" s="37"/>
      <c r="I126" s="37"/>
      <c r="J126" s="210">
        <f>BK126</f>
        <v>0</v>
      </c>
      <c r="K126" s="37"/>
      <c r="L126" s="41"/>
      <c r="M126" s="100"/>
      <c r="N126" s="211"/>
      <c r="O126" s="101"/>
      <c r="P126" s="212">
        <f>SUM(P127:P179)</f>
        <v>0</v>
      </c>
      <c r="Q126" s="101"/>
      <c r="R126" s="212">
        <f>SUM(R127:R179)</f>
        <v>0</v>
      </c>
      <c r="S126" s="101"/>
      <c r="T126" s="213">
        <f>SUM(T127:T179)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99</v>
      </c>
      <c r="BK126" s="214">
        <f>SUM(BK127:BK179)</f>
        <v>0</v>
      </c>
    </row>
    <row r="127" s="2" customFormat="1" ht="14.4" customHeight="1">
      <c r="A127" s="35"/>
      <c r="B127" s="36"/>
      <c r="C127" s="231" t="s">
        <v>83</v>
      </c>
      <c r="D127" s="231" t="s">
        <v>135</v>
      </c>
      <c r="E127" s="232" t="s">
        <v>179</v>
      </c>
      <c r="F127" s="233" t="s">
        <v>180</v>
      </c>
      <c r="G127" s="234" t="s">
        <v>181</v>
      </c>
      <c r="H127" s="235">
        <v>1</v>
      </c>
      <c r="I127" s="236"/>
      <c r="J127" s="237">
        <f>ROUND(I127*H127,2)</f>
        <v>0</v>
      </c>
      <c r="K127" s="238"/>
      <c r="L127" s="41"/>
      <c r="M127" s="239" t="s">
        <v>1</v>
      </c>
      <c r="N127" s="240" t="s">
        <v>40</v>
      </c>
      <c r="O127" s="88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3" t="s">
        <v>133</v>
      </c>
      <c r="AT127" s="243" t="s">
        <v>135</v>
      </c>
      <c r="AU127" s="243" t="s">
        <v>75</v>
      </c>
      <c r="AY127" s="14" t="s">
        <v>132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4" t="s">
        <v>83</v>
      </c>
      <c r="BK127" s="244">
        <f>ROUND(I127*H127,2)</f>
        <v>0</v>
      </c>
      <c r="BL127" s="14" t="s">
        <v>133</v>
      </c>
      <c r="BM127" s="243" t="s">
        <v>85</v>
      </c>
    </row>
    <row r="128" s="2" customFormat="1" ht="14.4" customHeight="1">
      <c r="A128" s="35"/>
      <c r="B128" s="36"/>
      <c r="C128" s="231" t="s">
        <v>85</v>
      </c>
      <c r="D128" s="231" t="s">
        <v>135</v>
      </c>
      <c r="E128" s="232" t="s">
        <v>182</v>
      </c>
      <c r="F128" s="233" t="s">
        <v>183</v>
      </c>
      <c r="G128" s="234" t="s">
        <v>181</v>
      </c>
      <c r="H128" s="235">
        <v>2</v>
      </c>
      <c r="I128" s="236"/>
      <c r="J128" s="237">
        <f>ROUND(I128*H128,2)</f>
        <v>0</v>
      </c>
      <c r="K128" s="238"/>
      <c r="L128" s="41"/>
      <c r="M128" s="239" t="s">
        <v>1</v>
      </c>
      <c r="N128" s="240" t="s">
        <v>40</v>
      </c>
      <c r="O128" s="88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3" t="s">
        <v>133</v>
      </c>
      <c r="AT128" s="243" t="s">
        <v>135</v>
      </c>
      <c r="AU128" s="243" t="s">
        <v>75</v>
      </c>
      <c r="AY128" s="14" t="s">
        <v>132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4" t="s">
        <v>83</v>
      </c>
      <c r="BK128" s="244">
        <f>ROUND(I128*H128,2)</f>
        <v>0</v>
      </c>
      <c r="BL128" s="14" t="s">
        <v>133</v>
      </c>
      <c r="BM128" s="243" t="s">
        <v>133</v>
      </c>
    </row>
    <row r="129" s="2" customFormat="1" ht="14.4" customHeight="1">
      <c r="A129" s="35"/>
      <c r="B129" s="36"/>
      <c r="C129" s="231" t="s">
        <v>148</v>
      </c>
      <c r="D129" s="231" t="s">
        <v>135</v>
      </c>
      <c r="E129" s="232" t="s">
        <v>184</v>
      </c>
      <c r="F129" s="233" t="s">
        <v>185</v>
      </c>
      <c r="G129" s="234" t="s">
        <v>181</v>
      </c>
      <c r="H129" s="235">
        <v>2</v>
      </c>
      <c r="I129" s="236"/>
      <c r="J129" s="237">
        <f>ROUND(I129*H129,2)</f>
        <v>0</v>
      </c>
      <c r="K129" s="238"/>
      <c r="L129" s="41"/>
      <c r="M129" s="239" t="s">
        <v>1</v>
      </c>
      <c r="N129" s="240" t="s">
        <v>40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133</v>
      </c>
      <c r="AT129" s="243" t="s">
        <v>135</v>
      </c>
      <c r="AU129" s="243" t="s">
        <v>75</v>
      </c>
      <c r="AY129" s="14" t="s">
        <v>132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83</v>
      </c>
      <c r="BK129" s="244">
        <f>ROUND(I129*H129,2)</f>
        <v>0</v>
      </c>
      <c r="BL129" s="14" t="s">
        <v>133</v>
      </c>
      <c r="BM129" s="243" t="s">
        <v>140</v>
      </c>
    </row>
    <row r="130" s="2" customFormat="1" ht="14.4" customHeight="1">
      <c r="A130" s="35"/>
      <c r="B130" s="36"/>
      <c r="C130" s="231" t="s">
        <v>133</v>
      </c>
      <c r="D130" s="231" t="s">
        <v>135</v>
      </c>
      <c r="E130" s="232" t="s">
        <v>186</v>
      </c>
      <c r="F130" s="233" t="s">
        <v>187</v>
      </c>
      <c r="G130" s="234" t="s">
        <v>181</v>
      </c>
      <c r="H130" s="235">
        <v>1</v>
      </c>
      <c r="I130" s="236"/>
      <c r="J130" s="237">
        <f>ROUND(I130*H130,2)</f>
        <v>0</v>
      </c>
      <c r="K130" s="238"/>
      <c r="L130" s="41"/>
      <c r="M130" s="239" t="s">
        <v>1</v>
      </c>
      <c r="N130" s="240" t="s">
        <v>40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133</v>
      </c>
      <c r="AT130" s="243" t="s">
        <v>135</v>
      </c>
      <c r="AU130" s="243" t="s">
        <v>75</v>
      </c>
      <c r="AY130" s="14" t="s">
        <v>132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83</v>
      </c>
      <c r="BK130" s="244">
        <f>ROUND(I130*H130,2)</f>
        <v>0</v>
      </c>
      <c r="BL130" s="14" t="s">
        <v>133</v>
      </c>
      <c r="BM130" s="243" t="s">
        <v>174</v>
      </c>
    </row>
    <row r="131" s="2" customFormat="1" ht="14.4" customHeight="1">
      <c r="A131" s="35"/>
      <c r="B131" s="36"/>
      <c r="C131" s="231" t="s">
        <v>157</v>
      </c>
      <c r="D131" s="231" t="s">
        <v>135</v>
      </c>
      <c r="E131" s="232" t="s">
        <v>188</v>
      </c>
      <c r="F131" s="233" t="s">
        <v>189</v>
      </c>
      <c r="G131" s="234" t="s">
        <v>181</v>
      </c>
      <c r="H131" s="235">
        <v>1</v>
      </c>
      <c r="I131" s="236"/>
      <c r="J131" s="237">
        <f>ROUND(I131*H131,2)</f>
        <v>0</v>
      </c>
      <c r="K131" s="238"/>
      <c r="L131" s="41"/>
      <c r="M131" s="239" t="s">
        <v>1</v>
      </c>
      <c r="N131" s="240" t="s">
        <v>40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133</v>
      </c>
      <c r="AT131" s="243" t="s">
        <v>135</v>
      </c>
      <c r="AU131" s="243" t="s">
        <v>75</v>
      </c>
      <c r="AY131" s="14" t="s">
        <v>132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83</v>
      </c>
      <c r="BK131" s="244">
        <f>ROUND(I131*H131,2)</f>
        <v>0</v>
      </c>
      <c r="BL131" s="14" t="s">
        <v>133</v>
      </c>
      <c r="BM131" s="243" t="s">
        <v>190</v>
      </c>
    </row>
    <row r="132" s="2" customFormat="1" ht="14.4" customHeight="1">
      <c r="A132" s="35"/>
      <c r="B132" s="36"/>
      <c r="C132" s="231" t="s">
        <v>140</v>
      </c>
      <c r="D132" s="231" t="s">
        <v>135</v>
      </c>
      <c r="E132" s="232" t="s">
        <v>191</v>
      </c>
      <c r="F132" s="233" t="s">
        <v>192</v>
      </c>
      <c r="G132" s="234" t="s">
        <v>181</v>
      </c>
      <c r="H132" s="235">
        <v>2</v>
      </c>
      <c r="I132" s="236"/>
      <c r="J132" s="237">
        <f>ROUND(I132*H132,2)</f>
        <v>0</v>
      </c>
      <c r="K132" s="238"/>
      <c r="L132" s="41"/>
      <c r="M132" s="239" t="s">
        <v>1</v>
      </c>
      <c r="N132" s="240" t="s">
        <v>40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133</v>
      </c>
      <c r="AT132" s="243" t="s">
        <v>135</v>
      </c>
      <c r="AU132" s="243" t="s">
        <v>75</v>
      </c>
      <c r="AY132" s="14" t="s">
        <v>132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83</v>
      </c>
      <c r="BK132" s="244">
        <f>ROUND(I132*H132,2)</f>
        <v>0</v>
      </c>
      <c r="BL132" s="14" t="s">
        <v>133</v>
      </c>
      <c r="BM132" s="243" t="s">
        <v>193</v>
      </c>
    </row>
    <row r="133" s="2" customFormat="1" ht="14.4" customHeight="1">
      <c r="A133" s="35"/>
      <c r="B133" s="36"/>
      <c r="C133" s="231" t="s">
        <v>169</v>
      </c>
      <c r="D133" s="231" t="s">
        <v>135</v>
      </c>
      <c r="E133" s="232" t="s">
        <v>194</v>
      </c>
      <c r="F133" s="233" t="s">
        <v>195</v>
      </c>
      <c r="G133" s="234" t="s">
        <v>181</v>
      </c>
      <c r="H133" s="235">
        <v>2</v>
      </c>
      <c r="I133" s="236"/>
      <c r="J133" s="237">
        <f>ROUND(I133*H133,2)</f>
        <v>0</v>
      </c>
      <c r="K133" s="238"/>
      <c r="L133" s="41"/>
      <c r="M133" s="239" t="s">
        <v>1</v>
      </c>
      <c r="N133" s="240" t="s">
        <v>40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133</v>
      </c>
      <c r="AT133" s="243" t="s">
        <v>135</v>
      </c>
      <c r="AU133" s="243" t="s">
        <v>75</v>
      </c>
      <c r="AY133" s="14" t="s">
        <v>132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83</v>
      </c>
      <c r="BK133" s="244">
        <f>ROUND(I133*H133,2)</f>
        <v>0</v>
      </c>
      <c r="BL133" s="14" t="s">
        <v>133</v>
      </c>
      <c r="BM133" s="243" t="s">
        <v>196</v>
      </c>
    </row>
    <row r="134" s="2" customFormat="1" ht="14.4" customHeight="1">
      <c r="A134" s="35"/>
      <c r="B134" s="36"/>
      <c r="C134" s="231" t="s">
        <v>174</v>
      </c>
      <c r="D134" s="231" t="s">
        <v>135</v>
      </c>
      <c r="E134" s="232" t="s">
        <v>197</v>
      </c>
      <c r="F134" s="233" t="s">
        <v>198</v>
      </c>
      <c r="G134" s="234" t="s">
        <v>181</v>
      </c>
      <c r="H134" s="235">
        <v>4</v>
      </c>
      <c r="I134" s="236"/>
      <c r="J134" s="237">
        <f>ROUND(I134*H134,2)</f>
        <v>0</v>
      </c>
      <c r="K134" s="238"/>
      <c r="L134" s="41"/>
      <c r="M134" s="239" t="s">
        <v>1</v>
      </c>
      <c r="N134" s="240" t="s">
        <v>40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133</v>
      </c>
      <c r="AT134" s="243" t="s">
        <v>135</v>
      </c>
      <c r="AU134" s="243" t="s">
        <v>75</v>
      </c>
      <c r="AY134" s="14" t="s">
        <v>132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83</v>
      </c>
      <c r="BK134" s="244">
        <f>ROUND(I134*H134,2)</f>
        <v>0</v>
      </c>
      <c r="BL134" s="14" t="s">
        <v>133</v>
      </c>
      <c r="BM134" s="243" t="s">
        <v>172</v>
      </c>
    </row>
    <row r="135" s="2" customFormat="1" ht="14.4" customHeight="1">
      <c r="A135" s="35"/>
      <c r="B135" s="36"/>
      <c r="C135" s="231" t="s">
        <v>146</v>
      </c>
      <c r="D135" s="231" t="s">
        <v>135</v>
      </c>
      <c r="E135" s="232" t="s">
        <v>199</v>
      </c>
      <c r="F135" s="233" t="s">
        <v>200</v>
      </c>
      <c r="G135" s="234" t="s">
        <v>181</v>
      </c>
      <c r="H135" s="235">
        <v>34</v>
      </c>
      <c r="I135" s="236"/>
      <c r="J135" s="237">
        <f>ROUND(I135*H135,2)</f>
        <v>0</v>
      </c>
      <c r="K135" s="238"/>
      <c r="L135" s="41"/>
      <c r="M135" s="239" t="s">
        <v>1</v>
      </c>
      <c r="N135" s="240" t="s">
        <v>40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133</v>
      </c>
      <c r="AT135" s="243" t="s">
        <v>135</v>
      </c>
      <c r="AU135" s="243" t="s">
        <v>75</v>
      </c>
      <c r="AY135" s="14" t="s">
        <v>132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83</v>
      </c>
      <c r="BK135" s="244">
        <f>ROUND(I135*H135,2)</f>
        <v>0</v>
      </c>
      <c r="BL135" s="14" t="s">
        <v>133</v>
      </c>
      <c r="BM135" s="243" t="s">
        <v>201</v>
      </c>
    </row>
    <row r="136" s="2" customFormat="1" ht="14.4" customHeight="1">
      <c r="A136" s="35"/>
      <c r="B136" s="36"/>
      <c r="C136" s="231" t="s">
        <v>190</v>
      </c>
      <c r="D136" s="231" t="s">
        <v>135</v>
      </c>
      <c r="E136" s="232" t="s">
        <v>202</v>
      </c>
      <c r="F136" s="233" t="s">
        <v>203</v>
      </c>
      <c r="G136" s="234" t="s">
        <v>181</v>
      </c>
      <c r="H136" s="235">
        <v>1</v>
      </c>
      <c r="I136" s="236"/>
      <c r="J136" s="237">
        <f>ROUND(I136*H136,2)</f>
        <v>0</v>
      </c>
      <c r="K136" s="238"/>
      <c r="L136" s="41"/>
      <c r="M136" s="239" t="s">
        <v>1</v>
      </c>
      <c r="N136" s="240" t="s">
        <v>40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133</v>
      </c>
      <c r="AT136" s="243" t="s">
        <v>135</v>
      </c>
      <c r="AU136" s="243" t="s">
        <v>75</v>
      </c>
      <c r="AY136" s="14" t="s">
        <v>132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83</v>
      </c>
      <c r="BK136" s="244">
        <f>ROUND(I136*H136,2)</f>
        <v>0</v>
      </c>
      <c r="BL136" s="14" t="s">
        <v>133</v>
      </c>
      <c r="BM136" s="243" t="s">
        <v>204</v>
      </c>
    </row>
    <row r="137" s="2" customFormat="1" ht="14.4" customHeight="1">
      <c r="A137" s="35"/>
      <c r="B137" s="36"/>
      <c r="C137" s="231" t="s">
        <v>205</v>
      </c>
      <c r="D137" s="231" t="s">
        <v>135</v>
      </c>
      <c r="E137" s="232" t="s">
        <v>206</v>
      </c>
      <c r="F137" s="233" t="s">
        <v>207</v>
      </c>
      <c r="G137" s="234" t="s">
        <v>208</v>
      </c>
      <c r="H137" s="235">
        <v>40</v>
      </c>
      <c r="I137" s="236"/>
      <c r="J137" s="237">
        <f>ROUND(I137*H137,2)</f>
        <v>0</v>
      </c>
      <c r="K137" s="238"/>
      <c r="L137" s="41"/>
      <c r="M137" s="239" t="s">
        <v>1</v>
      </c>
      <c r="N137" s="240" t="s">
        <v>40</v>
      </c>
      <c r="O137" s="88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133</v>
      </c>
      <c r="AT137" s="243" t="s">
        <v>135</v>
      </c>
      <c r="AU137" s="243" t="s">
        <v>75</v>
      </c>
      <c r="AY137" s="14" t="s">
        <v>132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83</v>
      </c>
      <c r="BK137" s="244">
        <f>ROUND(I137*H137,2)</f>
        <v>0</v>
      </c>
      <c r="BL137" s="14" t="s">
        <v>133</v>
      </c>
      <c r="BM137" s="243" t="s">
        <v>209</v>
      </c>
    </row>
    <row r="138" s="2" customFormat="1" ht="14.4" customHeight="1">
      <c r="A138" s="35"/>
      <c r="B138" s="36"/>
      <c r="C138" s="231" t="s">
        <v>193</v>
      </c>
      <c r="D138" s="231" t="s">
        <v>135</v>
      </c>
      <c r="E138" s="232" t="s">
        <v>210</v>
      </c>
      <c r="F138" s="233" t="s">
        <v>211</v>
      </c>
      <c r="G138" s="234" t="s">
        <v>181</v>
      </c>
      <c r="H138" s="235">
        <v>547</v>
      </c>
      <c r="I138" s="236"/>
      <c r="J138" s="237">
        <f>ROUND(I138*H138,2)</f>
        <v>0</v>
      </c>
      <c r="K138" s="238"/>
      <c r="L138" s="41"/>
      <c r="M138" s="239" t="s">
        <v>1</v>
      </c>
      <c r="N138" s="240" t="s">
        <v>40</v>
      </c>
      <c r="O138" s="88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133</v>
      </c>
      <c r="AT138" s="243" t="s">
        <v>135</v>
      </c>
      <c r="AU138" s="243" t="s">
        <v>75</v>
      </c>
      <c r="AY138" s="14" t="s">
        <v>132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83</v>
      </c>
      <c r="BK138" s="244">
        <f>ROUND(I138*H138,2)</f>
        <v>0</v>
      </c>
      <c r="BL138" s="14" t="s">
        <v>133</v>
      </c>
      <c r="BM138" s="243" t="s">
        <v>212</v>
      </c>
    </row>
    <row r="139" s="2" customFormat="1" ht="14.4" customHeight="1">
      <c r="A139" s="35"/>
      <c r="B139" s="36"/>
      <c r="C139" s="231" t="s">
        <v>213</v>
      </c>
      <c r="D139" s="231" t="s">
        <v>135</v>
      </c>
      <c r="E139" s="232" t="s">
        <v>214</v>
      </c>
      <c r="F139" s="233" t="s">
        <v>215</v>
      </c>
      <c r="G139" s="234" t="s">
        <v>181</v>
      </c>
      <c r="H139" s="235">
        <v>547</v>
      </c>
      <c r="I139" s="236"/>
      <c r="J139" s="237">
        <f>ROUND(I139*H139,2)</f>
        <v>0</v>
      </c>
      <c r="K139" s="238"/>
      <c r="L139" s="41"/>
      <c r="M139" s="239" t="s">
        <v>1</v>
      </c>
      <c r="N139" s="240" t="s">
        <v>40</v>
      </c>
      <c r="O139" s="88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133</v>
      </c>
      <c r="AT139" s="243" t="s">
        <v>135</v>
      </c>
      <c r="AU139" s="243" t="s">
        <v>75</v>
      </c>
      <c r="AY139" s="14" t="s">
        <v>132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83</v>
      </c>
      <c r="BK139" s="244">
        <f>ROUND(I139*H139,2)</f>
        <v>0</v>
      </c>
      <c r="BL139" s="14" t="s">
        <v>133</v>
      </c>
      <c r="BM139" s="243" t="s">
        <v>216</v>
      </c>
    </row>
    <row r="140" s="2" customFormat="1" ht="24.15" customHeight="1">
      <c r="A140" s="35"/>
      <c r="B140" s="36"/>
      <c r="C140" s="231" t="s">
        <v>196</v>
      </c>
      <c r="D140" s="231" t="s">
        <v>135</v>
      </c>
      <c r="E140" s="232" t="s">
        <v>217</v>
      </c>
      <c r="F140" s="233" t="s">
        <v>218</v>
      </c>
      <c r="G140" s="234" t="s">
        <v>181</v>
      </c>
      <c r="H140" s="235">
        <v>19</v>
      </c>
      <c r="I140" s="236"/>
      <c r="J140" s="237">
        <f>ROUND(I140*H140,2)</f>
        <v>0</v>
      </c>
      <c r="K140" s="238"/>
      <c r="L140" s="41"/>
      <c r="M140" s="239" t="s">
        <v>1</v>
      </c>
      <c r="N140" s="240" t="s">
        <v>40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133</v>
      </c>
      <c r="AT140" s="243" t="s">
        <v>135</v>
      </c>
      <c r="AU140" s="243" t="s">
        <v>75</v>
      </c>
      <c r="AY140" s="14" t="s">
        <v>132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83</v>
      </c>
      <c r="BK140" s="244">
        <f>ROUND(I140*H140,2)</f>
        <v>0</v>
      </c>
      <c r="BL140" s="14" t="s">
        <v>133</v>
      </c>
      <c r="BM140" s="243" t="s">
        <v>219</v>
      </c>
    </row>
    <row r="141" s="2" customFormat="1" ht="14.4" customHeight="1">
      <c r="A141" s="35"/>
      <c r="B141" s="36"/>
      <c r="C141" s="231" t="s">
        <v>8</v>
      </c>
      <c r="D141" s="231" t="s">
        <v>135</v>
      </c>
      <c r="E141" s="232" t="s">
        <v>214</v>
      </c>
      <c r="F141" s="233" t="s">
        <v>215</v>
      </c>
      <c r="G141" s="234" t="s">
        <v>181</v>
      </c>
      <c r="H141" s="235">
        <v>19</v>
      </c>
      <c r="I141" s="236"/>
      <c r="J141" s="237">
        <f>ROUND(I141*H141,2)</f>
        <v>0</v>
      </c>
      <c r="K141" s="238"/>
      <c r="L141" s="41"/>
      <c r="M141" s="239" t="s">
        <v>1</v>
      </c>
      <c r="N141" s="240" t="s">
        <v>40</v>
      </c>
      <c r="O141" s="88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133</v>
      </c>
      <c r="AT141" s="243" t="s">
        <v>135</v>
      </c>
      <c r="AU141" s="243" t="s">
        <v>75</v>
      </c>
      <c r="AY141" s="14" t="s">
        <v>132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83</v>
      </c>
      <c r="BK141" s="244">
        <f>ROUND(I141*H141,2)</f>
        <v>0</v>
      </c>
      <c r="BL141" s="14" t="s">
        <v>133</v>
      </c>
      <c r="BM141" s="243" t="s">
        <v>220</v>
      </c>
    </row>
    <row r="142" s="2" customFormat="1" ht="14.4" customHeight="1">
      <c r="A142" s="35"/>
      <c r="B142" s="36"/>
      <c r="C142" s="231" t="s">
        <v>172</v>
      </c>
      <c r="D142" s="231" t="s">
        <v>135</v>
      </c>
      <c r="E142" s="232" t="s">
        <v>221</v>
      </c>
      <c r="F142" s="233" t="s">
        <v>222</v>
      </c>
      <c r="G142" s="234" t="s">
        <v>181</v>
      </c>
      <c r="H142" s="235">
        <v>3</v>
      </c>
      <c r="I142" s="236"/>
      <c r="J142" s="237">
        <f>ROUND(I142*H142,2)</f>
        <v>0</v>
      </c>
      <c r="K142" s="238"/>
      <c r="L142" s="41"/>
      <c r="M142" s="239" t="s">
        <v>1</v>
      </c>
      <c r="N142" s="240" t="s">
        <v>40</v>
      </c>
      <c r="O142" s="88"/>
      <c r="P142" s="241">
        <f>O142*H142</f>
        <v>0</v>
      </c>
      <c r="Q142" s="241">
        <v>0</v>
      </c>
      <c r="R142" s="241">
        <f>Q142*H142</f>
        <v>0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133</v>
      </c>
      <c r="AT142" s="243" t="s">
        <v>135</v>
      </c>
      <c r="AU142" s="243" t="s">
        <v>75</v>
      </c>
      <c r="AY142" s="14" t="s">
        <v>132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83</v>
      </c>
      <c r="BK142" s="244">
        <f>ROUND(I142*H142,2)</f>
        <v>0</v>
      </c>
      <c r="BL142" s="14" t="s">
        <v>133</v>
      </c>
      <c r="BM142" s="243" t="s">
        <v>223</v>
      </c>
    </row>
    <row r="143" s="2" customFormat="1" ht="14.4" customHeight="1">
      <c r="A143" s="35"/>
      <c r="B143" s="36"/>
      <c r="C143" s="231" t="s">
        <v>224</v>
      </c>
      <c r="D143" s="231" t="s">
        <v>135</v>
      </c>
      <c r="E143" s="232" t="s">
        <v>214</v>
      </c>
      <c r="F143" s="233" t="s">
        <v>215</v>
      </c>
      <c r="G143" s="234" t="s">
        <v>181</v>
      </c>
      <c r="H143" s="235">
        <v>3</v>
      </c>
      <c r="I143" s="236"/>
      <c r="J143" s="237">
        <f>ROUND(I143*H143,2)</f>
        <v>0</v>
      </c>
      <c r="K143" s="238"/>
      <c r="L143" s="41"/>
      <c r="M143" s="239" t="s">
        <v>1</v>
      </c>
      <c r="N143" s="240" t="s">
        <v>40</v>
      </c>
      <c r="O143" s="88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133</v>
      </c>
      <c r="AT143" s="243" t="s">
        <v>135</v>
      </c>
      <c r="AU143" s="243" t="s">
        <v>75</v>
      </c>
      <c r="AY143" s="14" t="s">
        <v>132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83</v>
      </c>
      <c r="BK143" s="244">
        <f>ROUND(I143*H143,2)</f>
        <v>0</v>
      </c>
      <c r="BL143" s="14" t="s">
        <v>133</v>
      </c>
      <c r="BM143" s="243" t="s">
        <v>225</v>
      </c>
    </row>
    <row r="144" s="2" customFormat="1" ht="14.4" customHeight="1">
      <c r="A144" s="35"/>
      <c r="B144" s="36"/>
      <c r="C144" s="231" t="s">
        <v>201</v>
      </c>
      <c r="D144" s="231" t="s">
        <v>135</v>
      </c>
      <c r="E144" s="232" t="s">
        <v>226</v>
      </c>
      <c r="F144" s="233" t="s">
        <v>227</v>
      </c>
      <c r="G144" s="234" t="s">
        <v>181</v>
      </c>
      <c r="H144" s="235">
        <v>1</v>
      </c>
      <c r="I144" s="236"/>
      <c r="J144" s="237">
        <f>ROUND(I144*H144,2)</f>
        <v>0</v>
      </c>
      <c r="K144" s="238"/>
      <c r="L144" s="41"/>
      <c r="M144" s="239" t="s">
        <v>1</v>
      </c>
      <c r="N144" s="240" t="s">
        <v>40</v>
      </c>
      <c r="O144" s="88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133</v>
      </c>
      <c r="AT144" s="243" t="s">
        <v>135</v>
      </c>
      <c r="AU144" s="243" t="s">
        <v>75</v>
      </c>
      <c r="AY144" s="14" t="s">
        <v>132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83</v>
      </c>
      <c r="BK144" s="244">
        <f>ROUND(I144*H144,2)</f>
        <v>0</v>
      </c>
      <c r="BL144" s="14" t="s">
        <v>133</v>
      </c>
      <c r="BM144" s="243" t="s">
        <v>228</v>
      </c>
    </row>
    <row r="145" s="2" customFormat="1" ht="24.15" customHeight="1">
      <c r="A145" s="35"/>
      <c r="B145" s="36"/>
      <c r="C145" s="231" t="s">
        <v>229</v>
      </c>
      <c r="D145" s="231" t="s">
        <v>135</v>
      </c>
      <c r="E145" s="232" t="s">
        <v>230</v>
      </c>
      <c r="F145" s="233" t="s">
        <v>231</v>
      </c>
      <c r="G145" s="234" t="s">
        <v>181</v>
      </c>
      <c r="H145" s="235">
        <v>1</v>
      </c>
      <c r="I145" s="236"/>
      <c r="J145" s="237">
        <f>ROUND(I145*H145,2)</f>
        <v>0</v>
      </c>
      <c r="K145" s="238"/>
      <c r="L145" s="41"/>
      <c r="M145" s="239" t="s">
        <v>1</v>
      </c>
      <c r="N145" s="240" t="s">
        <v>40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133</v>
      </c>
      <c r="AT145" s="243" t="s">
        <v>135</v>
      </c>
      <c r="AU145" s="243" t="s">
        <v>75</v>
      </c>
      <c r="AY145" s="14" t="s">
        <v>132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83</v>
      </c>
      <c r="BK145" s="244">
        <f>ROUND(I145*H145,2)</f>
        <v>0</v>
      </c>
      <c r="BL145" s="14" t="s">
        <v>133</v>
      </c>
      <c r="BM145" s="243" t="s">
        <v>232</v>
      </c>
    </row>
    <row r="146" s="2" customFormat="1" ht="14.4" customHeight="1">
      <c r="A146" s="35"/>
      <c r="B146" s="36"/>
      <c r="C146" s="231" t="s">
        <v>204</v>
      </c>
      <c r="D146" s="231" t="s">
        <v>135</v>
      </c>
      <c r="E146" s="232" t="s">
        <v>233</v>
      </c>
      <c r="F146" s="233" t="s">
        <v>234</v>
      </c>
      <c r="G146" s="234" t="s">
        <v>181</v>
      </c>
      <c r="H146" s="235">
        <v>5</v>
      </c>
      <c r="I146" s="236"/>
      <c r="J146" s="237">
        <f>ROUND(I146*H146,2)</f>
        <v>0</v>
      </c>
      <c r="K146" s="238"/>
      <c r="L146" s="41"/>
      <c r="M146" s="239" t="s">
        <v>1</v>
      </c>
      <c r="N146" s="240" t="s">
        <v>40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133</v>
      </c>
      <c r="AT146" s="243" t="s">
        <v>135</v>
      </c>
      <c r="AU146" s="243" t="s">
        <v>75</v>
      </c>
      <c r="AY146" s="14" t="s">
        <v>132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83</v>
      </c>
      <c r="BK146" s="244">
        <f>ROUND(I146*H146,2)</f>
        <v>0</v>
      </c>
      <c r="BL146" s="14" t="s">
        <v>133</v>
      </c>
      <c r="BM146" s="243" t="s">
        <v>235</v>
      </c>
    </row>
    <row r="147" s="2" customFormat="1" ht="14.4" customHeight="1">
      <c r="A147" s="35"/>
      <c r="B147" s="36"/>
      <c r="C147" s="231" t="s">
        <v>7</v>
      </c>
      <c r="D147" s="231" t="s">
        <v>135</v>
      </c>
      <c r="E147" s="232" t="s">
        <v>236</v>
      </c>
      <c r="F147" s="233" t="s">
        <v>237</v>
      </c>
      <c r="G147" s="234" t="s">
        <v>181</v>
      </c>
      <c r="H147" s="235">
        <v>4</v>
      </c>
      <c r="I147" s="236"/>
      <c r="J147" s="237">
        <f>ROUND(I147*H147,2)</f>
        <v>0</v>
      </c>
      <c r="K147" s="238"/>
      <c r="L147" s="41"/>
      <c r="M147" s="239" t="s">
        <v>1</v>
      </c>
      <c r="N147" s="240" t="s">
        <v>40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133</v>
      </c>
      <c r="AT147" s="243" t="s">
        <v>135</v>
      </c>
      <c r="AU147" s="243" t="s">
        <v>75</v>
      </c>
      <c r="AY147" s="14" t="s">
        <v>132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83</v>
      </c>
      <c r="BK147" s="244">
        <f>ROUND(I147*H147,2)</f>
        <v>0</v>
      </c>
      <c r="BL147" s="14" t="s">
        <v>133</v>
      </c>
      <c r="BM147" s="243" t="s">
        <v>238</v>
      </c>
    </row>
    <row r="148" s="2" customFormat="1" ht="14.4" customHeight="1">
      <c r="A148" s="35"/>
      <c r="B148" s="36"/>
      <c r="C148" s="231" t="s">
        <v>209</v>
      </c>
      <c r="D148" s="231" t="s">
        <v>135</v>
      </c>
      <c r="E148" s="232" t="s">
        <v>239</v>
      </c>
      <c r="F148" s="233" t="s">
        <v>240</v>
      </c>
      <c r="G148" s="234" t="s">
        <v>181</v>
      </c>
      <c r="H148" s="235">
        <v>2</v>
      </c>
      <c r="I148" s="236"/>
      <c r="J148" s="237">
        <f>ROUND(I148*H148,2)</f>
        <v>0</v>
      </c>
      <c r="K148" s="238"/>
      <c r="L148" s="41"/>
      <c r="M148" s="239" t="s">
        <v>1</v>
      </c>
      <c r="N148" s="240" t="s">
        <v>40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133</v>
      </c>
      <c r="AT148" s="243" t="s">
        <v>135</v>
      </c>
      <c r="AU148" s="243" t="s">
        <v>75</v>
      </c>
      <c r="AY148" s="14" t="s">
        <v>132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83</v>
      </c>
      <c r="BK148" s="244">
        <f>ROUND(I148*H148,2)</f>
        <v>0</v>
      </c>
      <c r="BL148" s="14" t="s">
        <v>133</v>
      </c>
      <c r="BM148" s="243" t="s">
        <v>241</v>
      </c>
    </row>
    <row r="149" s="2" customFormat="1" ht="14.4" customHeight="1">
      <c r="A149" s="35"/>
      <c r="B149" s="36"/>
      <c r="C149" s="231" t="s">
        <v>242</v>
      </c>
      <c r="D149" s="231" t="s">
        <v>135</v>
      </c>
      <c r="E149" s="232" t="s">
        <v>243</v>
      </c>
      <c r="F149" s="233" t="s">
        <v>244</v>
      </c>
      <c r="G149" s="234" t="s">
        <v>181</v>
      </c>
      <c r="H149" s="235">
        <v>3</v>
      </c>
      <c r="I149" s="236"/>
      <c r="J149" s="237">
        <f>ROUND(I149*H149,2)</f>
        <v>0</v>
      </c>
      <c r="K149" s="238"/>
      <c r="L149" s="41"/>
      <c r="M149" s="239" t="s">
        <v>1</v>
      </c>
      <c r="N149" s="240" t="s">
        <v>40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133</v>
      </c>
      <c r="AT149" s="243" t="s">
        <v>135</v>
      </c>
      <c r="AU149" s="243" t="s">
        <v>75</v>
      </c>
      <c r="AY149" s="14" t="s">
        <v>132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83</v>
      </c>
      <c r="BK149" s="244">
        <f>ROUND(I149*H149,2)</f>
        <v>0</v>
      </c>
      <c r="BL149" s="14" t="s">
        <v>133</v>
      </c>
      <c r="BM149" s="243" t="s">
        <v>245</v>
      </c>
    </row>
    <row r="150" s="2" customFormat="1" ht="14.4" customHeight="1">
      <c r="A150" s="35"/>
      <c r="B150" s="36"/>
      <c r="C150" s="231" t="s">
        <v>212</v>
      </c>
      <c r="D150" s="231" t="s">
        <v>135</v>
      </c>
      <c r="E150" s="232" t="s">
        <v>246</v>
      </c>
      <c r="F150" s="233" t="s">
        <v>247</v>
      </c>
      <c r="G150" s="234" t="s">
        <v>181</v>
      </c>
      <c r="H150" s="235">
        <v>1</v>
      </c>
      <c r="I150" s="236"/>
      <c r="J150" s="237">
        <f>ROUND(I150*H150,2)</f>
        <v>0</v>
      </c>
      <c r="K150" s="238"/>
      <c r="L150" s="41"/>
      <c r="M150" s="239" t="s">
        <v>1</v>
      </c>
      <c r="N150" s="240" t="s">
        <v>40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133</v>
      </c>
      <c r="AT150" s="243" t="s">
        <v>135</v>
      </c>
      <c r="AU150" s="243" t="s">
        <v>75</v>
      </c>
      <c r="AY150" s="14" t="s">
        <v>132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83</v>
      </c>
      <c r="BK150" s="244">
        <f>ROUND(I150*H150,2)</f>
        <v>0</v>
      </c>
      <c r="BL150" s="14" t="s">
        <v>133</v>
      </c>
      <c r="BM150" s="243" t="s">
        <v>248</v>
      </c>
    </row>
    <row r="151" s="2" customFormat="1" ht="14.4" customHeight="1">
      <c r="A151" s="35"/>
      <c r="B151" s="36"/>
      <c r="C151" s="231" t="s">
        <v>249</v>
      </c>
      <c r="D151" s="231" t="s">
        <v>135</v>
      </c>
      <c r="E151" s="232" t="s">
        <v>250</v>
      </c>
      <c r="F151" s="233" t="s">
        <v>251</v>
      </c>
      <c r="G151" s="234" t="s">
        <v>181</v>
      </c>
      <c r="H151" s="235">
        <v>1</v>
      </c>
      <c r="I151" s="236"/>
      <c r="J151" s="237">
        <f>ROUND(I151*H151,2)</f>
        <v>0</v>
      </c>
      <c r="K151" s="238"/>
      <c r="L151" s="41"/>
      <c r="M151" s="239" t="s">
        <v>1</v>
      </c>
      <c r="N151" s="240" t="s">
        <v>40</v>
      </c>
      <c r="O151" s="88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133</v>
      </c>
      <c r="AT151" s="243" t="s">
        <v>135</v>
      </c>
      <c r="AU151" s="243" t="s">
        <v>75</v>
      </c>
      <c r="AY151" s="14" t="s">
        <v>132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83</v>
      </c>
      <c r="BK151" s="244">
        <f>ROUND(I151*H151,2)</f>
        <v>0</v>
      </c>
      <c r="BL151" s="14" t="s">
        <v>133</v>
      </c>
      <c r="BM151" s="243" t="s">
        <v>252</v>
      </c>
    </row>
    <row r="152" s="2" customFormat="1" ht="14.4" customHeight="1">
      <c r="A152" s="35"/>
      <c r="B152" s="36"/>
      <c r="C152" s="231" t="s">
        <v>216</v>
      </c>
      <c r="D152" s="231" t="s">
        <v>135</v>
      </c>
      <c r="E152" s="232" t="s">
        <v>253</v>
      </c>
      <c r="F152" s="233" t="s">
        <v>254</v>
      </c>
      <c r="G152" s="234" t="s">
        <v>208</v>
      </c>
      <c r="H152" s="235">
        <v>25</v>
      </c>
      <c r="I152" s="236"/>
      <c r="J152" s="237">
        <f>ROUND(I152*H152,2)</f>
        <v>0</v>
      </c>
      <c r="K152" s="238"/>
      <c r="L152" s="41"/>
      <c r="M152" s="239" t="s">
        <v>1</v>
      </c>
      <c r="N152" s="240" t="s">
        <v>40</v>
      </c>
      <c r="O152" s="88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133</v>
      </c>
      <c r="AT152" s="243" t="s">
        <v>135</v>
      </c>
      <c r="AU152" s="243" t="s">
        <v>75</v>
      </c>
      <c r="AY152" s="14" t="s">
        <v>132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83</v>
      </c>
      <c r="BK152" s="244">
        <f>ROUND(I152*H152,2)</f>
        <v>0</v>
      </c>
      <c r="BL152" s="14" t="s">
        <v>133</v>
      </c>
      <c r="BM152" s="243" t="s">
        <v>255</v>
      </c>
    </row>
    <row r="153" s="2" customFormat="1" ht="14.4" customHeight="1">
      <c r="A153" s="35"/>
      <c r="B153" s="36"/>
      <c r="C153" s="231" t="s">
        <v>256</v>
      </c>
      <c r="D153" s="231" t="s">
        <v>135</v>
      </c>
      <c r="E153" s="232" t="s">
        <v>257</v>
      </c>
      <c r="F153" s="233" t="s">
        <v>258</v>
      </c>
      <c r="G153" s="234" t="s">
        <v>259</v>
      </c>
      <c r="H153" s="235">
        <v>5120</v>
      </c>
      <c r="I153" s="236"/>
      <c r="J153" s="237">
        <f>ROUND(I153*H153,2)</f>
        <v>0</v>
      </c>
      <c r="K153" s="238"/>
      <c r="L153" s="41"/>
      <c r="M153" s="239" t="s">
        <v>1</v>
      </c>
      <c r="N153" s="240" t="s">
        <v>40</v>
      </c>
      <c r="O153" s="88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133</v>
      </c>
      <c r="AT153" s="243" t="s">
        <v>135</v>
      </c>
      <c r="AU153" s="243" t="s">
        <v>75</v>
      </c>
      <c r="AY153" s="14" t="s">
        <v>132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83</v>
      </c>
      <c r="BK153" s="244">
        <f>ROUND(I153*H153,2)</f>
        <v>0</v>
      </c>
      <c r="BL153" s="14" t="s">
        <v>133</v>
      </c>
      <c r="BM153" s="243" t="s">
        <v>260</v>
      </c>
    </row>
    <row r="154" s="2" customFormat="1" ht="14.4" customHeight="1">
      <c r="A154" s="35"/>
      <c r="B154" s="36"/>
      <c r="C154" s="231" t="s">
        <v>219</v>
      </c>
      <c r="D154" s="231" t="s">
        <v>135</v>
      </c>
      <c r="E154" s="232" t="s">
        <v>261</v>
      </c>
      <c r="F154" s="233" t="s">
        <v>262</v>
      </c>
      <c r="G154" s="234" t="s">
        <v>259</v>
      </c>
      <c r="H154" s="235">
        <v>5120</v>
      </c>
      <c r="I154" s="236"/>
      <c r="J154" s="237">
        <f>ROUND(I154*H154,2)</f>
        <v>0</v>
      </c>
      <c r="K154" s="238"/>
      <c r="L154" s="41"/>
      <c r="M154" s="239" t="s">
        <v>1</v>
      </c>
      <c r="N154" s="240" t="s">
        <v>40</v>
      </c>
      <c r="O154" s="88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133</v>
      </c>
      <c r="AT154" s="243" t="s">
        <v>135</v>
      </c>
      <c r="AU154" s="243" t="s">
        <v>75</v>
      </c>
      <c r="AY154" s="14" t="s">
        <v>132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83</v>
      </c>
      <c r="BK154" s="244">
        <f>ROUND(I154*H154,2)</f>
        <v>0</v>
      </c>
      <c r="BL154" s="14" t="s">
        <v>133</v>
      </c>
      <c r="BM154" s="243" t="s">
        <v>263</v>
      </c>
    </row>
    <row r="155" s="2" customFormat="1" ht="14.4" customHeight="1">
      <c r="A155" s="35"/>
      <c r="B155" s="36"/>
      <c r="C155" s="231" t="s">
        <v>264</v>
      </c>
      <c r="D155" s="231" t="s">
        <v>135</v>
      </c>
      <c r="E155" s="232" t="s">
        <v>265</v>
      </c>
      <c r="F155" s="233" t="s">
        <v>266</v>
      </c>
      <c r="G155" s="234" t="s">
        <v>259</v>
      </c>
      <c r="H155" s="235">
        <v>1360</v>
      </c>
      <c r="I155" s="236"/>
      <c r="J155" s="237">
        <f>ROUND(I155*H155,2)</f>
        <v>0</v>
      </c>
      <c r="K155" s="238"/>
      <c r="L155" s="41"/>
      <c r="M155" s="239" t="s">
        <v>1</v>
      </c>
      <c r="N155" s="240" t="s">
        <v>40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133</v>
      </c>
      <c r="AT155" s="243" t="s">
        <v>135</v>
      </c>
      <c r="AU155" s="243" t="s">
        <v>75</v>
      </c>
      <c r="AY155" s="14" t="s">
        <v>132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83</v>
      </c>
      <c r="BK155" s="244">
        <f>ROUND(I155*H155,2)</f>
        <v>0</v>
      </c>
      <c r="BL155" s="14" t="s">
        <v>133</v>
      </c>
      <c r="BM155" s="243" t="s">
        <v>267</v>
      </c>
    </row>
    <row r="156" s="2" customFormat="1" ht="14.4" customHeight="1">
      <c r="A156" s="35"/>
      <c r="B156" s="36"/>
      <c r="C156" s="231" t="s">
        <v>220</v>
      </c>
      <c r="D156" s="231" t="s">
        <v>135</v>
      </c>
      <c r="E156" s="232" t="s">
        <v>261</v>
      </c>
      <c r="F156" s="233" t="s">
        <v>262</v>
      </c>
      <c r="G156" s="234" t="s">
        <v>259</v>
      </c>
      <c r="H156" s="235">
        <v>1360</v>
      </c>
      <c r="I156" s="236"/>
      <c r="J156" s="237">
        <f>ROUND(I156*H156,2)</f>
        <v>0</v>
      </c>
      <c r="K156" s="238"/>
      <c r="L156" s="41"/>
      <c r="M156" s="239" t="s">
        <v>1</v>
      </c>
      <c r="N156" s="240" t="s">
        <v>40</v>
      </c>
      <c r="O156" s="88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133</v>
      </c>
      <c r="AT156" s="243" t="s">
        <v>135</v>
      </c>
      <c r="AU156" s="243" t="s">
        <v>75</v>
      </c>
      <c r="AY156" s="14" t="s">
        <v>132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83</v>
      </c>
      <c r="BK156" s="244">
        <f>ROUND(I156*H156,2)</f>
        <v>0</v>
      </c>
      <c r="BL156" s="14" t="s">
        <v>133</v>
      </c>
      <c r="BM156" s="243" t="s">
        <v>268</v>
      </c>
    </row>
    <row r="157" s="2" customFormat="1" ht="14.4" customHeight="1">
      <c r="A157" s="35"/>
      <c r="B157" s="36"/>
      <c r="C157" s="231" t="s">
        <v>269</v>
      </c>
      <c r="D157" s="231" t="s">
        <v>135</v>
      </c>
      <c r="E157" s="232" t="s">
        <v>270</v>
      </c>
      <c r="F157" s="233" t="s">
        <v>271</v>
      </c>
      <c r="G157" s="234" t="s">
        <v>259</v>
      </c>
      <c r="H157" s="235">
        <v>650</v>
      </c>
      <c r="I157" s="236"/>
      <c r="J157" s="237">
        <f>ROUND(I157*H157,2)</f>
        <v>0</v>
      </c>
      <c r="K157" s="238"/>
      <c r="L157" s="41"/>
      <c r="M157" s="239" t="s">
        <v>1</v>
      </c>
      <c r="N157" s="240" t="s">
        <v>40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133</v>
      </c>
      <c r="AT157" s="243" t="s">
        <v>135</v>
      </c>
      <c r="AU157" s="243" t="s">
        <v>75</v>
      </c>
      <c r="AY157" s="14" t="s">
        <v>132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83</v>
      </c>
      <c r="BK157" s="244">
        <f>ROUND(I157*H157,2)</f>
        <v>0</v>
      </c>
      <c r="BL157" s="14" t="s">
        <v>133</v>
      </c>
      <c r="BM157" s="243" t="s">
        <v>272</v>
      </c>
    </row>
    <row r="158" s="2" customFormat="1" ht="14.4" customHeight="1">
      <c r="A158" s="35"/>
      <c r="B158" s="36"/>
      <c r="C158" s="231" t="s">
        <v>223</v>
      </c>
      <c r="D158" s="231" t="s">
        <v>135</v>
      </c>
      <c r="E158" s="232" t="s">
        <v>273</v>
      </c>
      <c r="F158" s="233" t="s">
        <v>262</v>
      </c>
      <c r="G158" s="234" t="s">
        <v>259</v>
      </c>
      <c r="H158" s="235">
        <v>650</v>
      </c>
      <c r="I158" s="236"/>
      <c r="J158" s="237">
        <f>ROUND(I158*H158,2)</f>
        <v>0</v>
      </c>
      <c r="K158" s="238"/>
      <c r="L158" s="41"/>
      <c r="M158" s="239" t="s">
        <v>1</v>
      </c>
      <c r="N158" s="240" t="s">
        <v>40</v>
      </c>
      <c r="O158" s="88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133</v>
      </c>
      <c r="AT158" s="243" t="s">
        <v>135</v>
      </c>
      <c r="AU158" s="243" t="s">
        <v>75</v>
      </c>
      <c r="AY158" s="14" t="s">
        <v>132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83</v>
      </c>
      <c r="BK158" s="244">
        <f>ROUND(I158*H158,2)</f>
        <v>0</v>
      </c>
      <c r="BL158" s="14" t="s">
        <v>133</v>
      </c>
      <c r="BM158" s="243" t="s">
        <v>274</v>
      </c>
    </row>
    <row r="159" s="2" customFormat="1" ht="14.4" customHeight="1">
      <c r="A159" s="35"/>
      <c r="B159" s="36"/>
      <c r="C159" s="231" t="s">
        <v>275</v>
      </c>
      <c r="D159" s="231" t="s">
        <v>135</v>
      </c>
      <c r="E159" s="232" t="s">
        <v>276</v>
      </c>
      <c r="F159" s="233" t="s">
        <v>277</v>
      </c>
      <c r="G159" s="234" t="s">
        <v>259</v>
      </c>
      <c r="H159" s="235">
        <v>560</v>
      </c>
      <c r="I159" s="236"/>
      <c r="J159" s="237">
        <f>ROUND(I159*H159,2)</f>
        <v>0</v>
      </c>
      <c r="K159" s="238"/>
      <c r="L159" s="41"/>
      <c r="M159" s="239" t="s">
        <v>1</v>
      </c>
      <c r="N159" s="240" t="s">
        <v>40</v>
      </c>
      <c r="O159" s="88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133</v>
      </c>
      <c r="AT159" s="243" t="s">
        <v>135</v>
      </c>
      <c r="AU159" s="243" t="s">
        <v>75</v>
      </c>
      <c r="AY159" s="14" t="s">
        <v>132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83</v>
      </c>
      <c r="BK159" s="244">
        <f>ROUND(I159*H159,2)</f>
        <v>0</v>
      </c>
      <c r="BL159" s="14" t="s">
        <v>133</v>
      </c>
      <c r="BM159" s="243" t="s">
        <v>278</v>
      </c>
    </row>
    <row r="160" s="2" customFormat="1" ht="14.4" customHeight="1">
      <c r="A160" s="35"/>
      <c r="B160" s="36"/>
      <c r="C160" s="231" t="s">
        <v>225</v>
      </c>
      <c r="D160" s="231" t="s">
        <v>135</v>
      </c>
      <c r="E160" s="232" t="s">
        <v>279</v>
      </c>
      <c r="F160" s="233" t="s">
        <v>280</v>
      </c>
      <c r="G160" s="234" t="s">
        <v>259</v>
      </c>
      <c r="H160" s="235">
        <v>560</v>
      </c>
      <c r="I160" s="236"/>
      <c r="J160" s="237">
        <f>ROUND(I160*H160,2)</f>
        <v>0</v>
      </c>
      <c r="K160" s="238"/>
      <c r="L160" s="41"/>
      <c r="M160" s="239" t="s">
        <v>1</v>
      </c>
      <c r="N160" s="240" t="s">
        <v>40</v>
      </c>
      <c r="O160" s="88"/>
      <c r="P160" s="241">
        <f>O160*H160</f>
        <v>0</v>
      </c>
      <c r="Q160" s="241">
        <v>0</v>
      </c>
      <c r="R160" s="241">
        <f>Q160*H160</f>
        <v>0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133</v>
      </c>
      <c r="AT160" s="243" t="s">
        <v>135</v>
      </c>
      <c r="AU160" s="243" t="s">
        <v>75</v>
      </c>
      <c r="AY160" s="14" t="s">
        <v>132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83</v>
      </c>
      <c r="BK160" s="244">
        <f>ROUND(I160*H160,2)</f>
        <v>0</v>
      </c>
      <c r="BL160" s="14" t="s">
        <v>133</v>
      </c>
      <c r="BM160" s="243" t="s">
        <v>281</v>
      </c>
    </row>
    <row r="161" s="2" customFormat="1" ht="14.4" customHeight="1">
      <c r="A161" s="35"/>
      <c r="B161" s="36"/>
      <c r="C161" s="231" t="s">
        <v>282</v>
      </c>
      <c r="D161" s="231" t="s">
        <v>135</v>
      </c>
      <c r="E161" s="232" t="s">
        <v>283</v>
      </c>
      <c r="F161" s="233" t="s">
        <v>284</v>
      </c>
      <c r="G161" s="234" t="s">
        <v>259</v>
      </c>
      <c r="H161" s="235">
        <v>750</v>
      </c>
      <c r="I161" s="236"/>
      <c r="J161" s="237">
        <f>ROUND(I161*H161,2)</f>
        <v>0</v>
      </c>
      <c r="K161" s="238"/>
      <c r="L161" s="41"/>
      <c r="M161" s="239" t="s">
        <v>1</v>
      </c>
      <c r="N161" s="240" t="s">
        <v>40</v>
      </c>
      <c r="O161" s="88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133</v>
      </c>
      <c r="AT161" s="243" t="s">
        <v>135</v>
      </c>
      <c r="AU161" s="243" t="s">
        <v>75</v>
      </c>
      <c r="AY161" s="14" t="s">
        <v>132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83</v>
      </c>
      <c r="BK161" s="244">
        <f>ROUND(I161*H161,2)</f>
        <v>0</v>
      </c>
      <c r="BL161" s="14" t="s">
        <v>133</v>
      </c>
      <c r="BM161" s="243" t="s">
        <v>285</v>
      </c>
    </row>
    <row r="162" s="2" customFormat="1" ht="14.4" customHeight="1">
      <c r="A162" s="35"/>
      <c r="B162" s="36"/>
      <c r="C162" s="231" t="s">
        <v>228</v>
      </c>
      <c r="D162" s="231" t="s">
        <v>135</v>
      </c>
      <c r="E162" s="232" t="s">
        <v>286</v>
      </c>
      <c r="F162" s="233" t="s">
        <v>280</v>
      </c>
      <c r="G162" s="234" t="s">
        <v>259</v>
      </c>
      <c r="H162" s="235">
        <v>750</v>
      </c>
      <c r="I162" s="236"/>
      <c r="J162" s="237">
        <f>ROUND(I162*H162,2)</f>
        <v>0</v>
      </c>
      <c r="K162" s="238"/>
      <c r="L162" s="41"/>
      <c r="M162" s="239" t="s">
        <v>1</v>
      </c>
      <c r="N162" s="240" t="s">
        <v>40</v>
      </c>
      <c r="O162" s="88"/>
      <c r="P162" s="241">
        <f>O162*H162</f>
        <v>0</v>
      </c>
      <c r="Q162" s="241">
        <v>0</v>
      </c>
      <c r="R162" s="241">
        <f>Q162*H162</f>
        <v>0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133</v>
      </c>
      <c r="AT162" s="243" t="s">
        <v>135</v>
      </c>
      <c r="AU162" s="243" t="s">
        <v>75</v>
      </c>
      <c r="AY162" s="14" t="s">
        <v>132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83</v>
      </c>
      <c r="BK162" s="244">
        <f>ROUND(I162*H162,2)</f>
        <v>0</v>
      </c>
      <c r="BL162" s="14" t="s">
        <v>133</v>
      </c>
      <c r="BM162" s="243" t="s">
        <v>287</v>
      </c>
    </row>
    <row r="163" s="2" customFormat="1" ht="14.4" customHeight="1">
      <c r="A163" s="35"/>
      <c r="B163" s="36"/>
      <c r="C163" s="231" t="s">
        <v>288</v>
      </c>
      <c r="D163" s="231" t="s">
        <v>135</v>
      </c>
      <c r="E163" s="232" t="s">
        <v>289</v>
      </c>
      <c r="F163" s="233" t="s">
        <v>290</v>
      </c>
      <c r="G163" s="234" t="s">
        <v>181</v>
      </c>
      <c r="H163" s="235">
        <v>850</v>
      </c>
      <c r="I163" s="236"/>
      <c r="J163" s="237">
        <f>ROUND(I163*H163,2)</f>
        <v>0</v>
      </c>
      <c r="K163" s="238"/>
      <c r="L163" s="41"/>
      <c r="M163" s="239" t="s">
        <v>1</v>
      </c>
      <c r="N163" s="240" t="s">
        <v>40</v>
      </c>
      <c r="O163" s="88"/>
      <c r="P163" s="241">
        <f>O163*H163</f>
        <v>0</v>
      </c>
      <c r="Q163" s="241">
        <v>0</v>
      </c>
      <c r="R163" s="241">
        <f>Q163*H163</f>
        <v>0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133</v>
      </c>
      <c r="AT163" s="243" t="s">
        <v>135</v>
      </c>
      <c r="AU163" s="243" t="s">
        <v>75</v>
      </c>
      <c r="AY163" s="14" t="s">
        <v>132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83</v>
      </c>
      <c r="BK163" s="244">
        <f>ROUND(I163*H163,2)</f>
        <v>0</v>
      </c>
      <c r="BL163" s="14" t="s">
        <v>133</v>
      </c>
      <c r="BM163" s="243" t="s">
        <v>291</v>
      </c>
    </row>
    <row r="164" s="2" customFormat="1" ht="14.4" customHeight="1">
      <c r="A164" s="35"/>
      <c r="B164" s="36"/>
      <c r="C164" s="231" t="s">
        <v>232</v>
      </c>
      <c r="D164" s="231" t="s">
        <v>135</v>
      </c>
      <c r="E164" s="232" t="s">
        <v>292</v>
      </c>
      <c r="F164" s="233" t="s">
        <v>280</v>
      </c>
      <c r="G164" s="234" t="s">
        <v>181</v>
      </c>
      <c r="H164" s="235">
        <v>850</v>
      </c>
      <c r="I164" s="236"/>
      <c r="J164" s="237">
        <f>ROUND(I164*H164,2)</f>
        <v>0</v>
      </c>
      <c r="K164" s="238"/>
      <c r="L164" s="41"/>
      <c r="M164" s="239" t="s">
        <v>1</v>
      </c>
      <c r="N164" s="240" t="s">
        <v>40</v>
      </c>
      <c r="O164" s="88"/>
      <c r="P164" s="241">
        <f>O164*H164</f>
        <v>0</v>
      </c>
      <c r="Q164" s="241">
        <v>0</v>
      </c>
      <c r="R164" s="241">
        <f>Q164*H164</f>
        <v>0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133</v>
      </c>
      <c r="AT164" s="243" t="s">
        <v>135</v>
      </c>
      <c r="AU164" s="243" t="s">
        <v>75</v>
      </c>
      <c r="AY164" s="14" t="s">
        <v>132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83</v>
      </c>
      <c r="BK164" s="244">
        <f>ROUND(I164*H164,2)</f>
        <v>0</v>
      </c>
      <c r="BL164" s="14" t="s">
        <v>133</v>
      </c>
      <c r="BM164" s="243" t="s">
        <v>293</v>
      </c>
    </row>
    <row r="165" s="2" customFormat="1" ht="14.4" customHeight="1">
      <c r="A165" s="35"/>
      <c r="B165" s="36"/>
      <c r="C165" s="231" t="s">
        <v>294</v>
      </c>
      <c r="D165" s="231" t="s">
        <v>135</v>
      </c>
      <c r="E165" s="232" t="s">
        <v>295</v>
      </c>
      <c r="F165" s="233" t="s">
        <v>296</v>
      </c>
      <c r="G165" s="234" t="s">
        <v>181</v>
      </c>
      <c r="H165" s="235">
        <v>90</v>
      </c>
      <c r="I165" s="236"/>
      <c r="J165" s="237">
        <f>ROUND(I165*H165,2)</f>
        <v>0</v>
      </c>
      <c r="K165" s="238"/>
      <c r="L165" s="41"/>
      <c r="M165" s="239" t="s">
        <v>1</v>
      </c>
      <c r="N165" s="240" t="s">
        <v>40</v>
      </c>
      <c r="O165" s="8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133</v>
      </c>
      <c r="AT165" s="243" t="s">
        <v>135</v>
      </c>
      <c r="AU165" s="243" t="s">
        <v>75</v>
      </c>
      <c r="AY165" s="14" t="s">
        <v>132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83</v>
      </c>
      <c r="BK165" s="244">
        <f>ROUND(I165*H165,2)</f>
        <v>0</v>
      </c>
      <c r="BL165" s="14" t="s">
        <v>133</v>
      </c>
      <c r="BM165" s="243" t="s">
        <v>297</v>
      </c>
    </row>
    <row r="166" s="2" customFormat="1" ht="14.4" customHeight="1">
      <c r="A166" s="35"/>
      <c r="B166" s="36"/>
      <c r="C166" s="231" t="s">
        <v>235</v>
      </c>
      <c r="D166" s="231" t="s">
        <v>135</v>
      </c>
      <c r="E166" s="232" t="s">
        <v>298</v>
      </c>
      <c r="F166" s="233" t="s">
        <v>280</v>
      </c>
      <c r="G166" s="234" t="s">
        <v>181</v>
      </c>
      <c r="H166" s="235">
        <v>90</v>
      </c>
      <c r="I166" s="236"/>
      <c r="J166" s="237">
        <f>ROUND(I166*H166,2)</f>
        <v>0</v>
      </c>
      <c r="K166" s="238"/>
      <c r="L166" s="41"/>
      <c r="M166" s="239" t="s">
        <v>1</v>
      </c>
      <c r="N166" s="240" t="s">
        <v>40</v>
      </c>
      <c r="O166" s="88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133</v>
      </c>
      <c r="AT166" s="243" t="s">
        <v>135</v>
      </c>
      <c r="AU166" s="243" t="s">
        <v>75</v>
      </c>
      <c r="AY166" s="14" t="s">
        <v>132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83</v>
      </c>
      <c r="BK166" s="244">
        <f>ROUND(I166*H166,2)</f>
        <v>0</v>
      </c>
      <c r="BL166" s="14" t="s">
        <v>133</v>
      </c>
      <c r="BM166" s="243" t="s">
        <v>299</v>
      </c>
    </row>
    <row r="167" s="2" customFormat="1" ht="14.4" customHeight="1">
      <c r="A167" s="35"/>
      <c r="B167" s="36"/>
      <c r="C167" s="231" t="s">
        <v>300</v>
      </c>
      <c r="D167" s="231" t="s">
        <v>135</v>
      </c>
      <c r="E167" s="232" t="s">
        <v>301</v>
      </c>
      <c r="F167" s="233" t="s">
        <v>302</v>
      </c>
      <c r="G167" s="234" t="s">
        <v>259</v>
      </c>
      <c r="H167" s="235">
        <v>60</v>
      </c>
      <c r="I167" s="236"/>
      <c r="J167" s="237">
        <f>ROUND(I167*H167,2)</f>
        <v>0</v>
      </c>
      <c r="K167" s="238"/>
      <c r="L167" s="41"/>
      <c r="M167" s="239" t="s">
        <v>1</v>
      </c>
      <c r="N167" s="240" t="s">
        <v>40</v>
      </c>
      <c r="O167" s="88"/>
      <c r="P167" s="241">
        <f>O167*H167</f>
        <v>0</v>
      </c>
      <c r="Q167" s="241">
        <v>0</v>
      </c>
      <c r="R167" s="241">
        <f>Q167*H167</f>
        <v>0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133</v>
      </c>
      <c r="AT167" s="243" t="s">
        <v>135</v>
      </c>
      <c r="AU167" s="243" t="s">
        <v>75</v>
      </c>
      <c r="AY167" s="14" t="s">
        <v>132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83</v>
      </c>
      <c r="BK167" s="244">
        <f>ROUND(I167*H167,2)</f>
        <v>0</v>
      </c>
      <c r="BL167" s="14" t="s">
        <v>133</v>
      </c>
      <c r="BM167" s="243" t="s">
        <v>303</v>
      </c>
    </row>
    <row r="168" s="2" customFormat="1" ht="14.4" customHeight="1">
      <c r="A168" s="35"/>
      <c r="B168" s="36"/>
      <c r="C168" s="231" t="s">
        <v>238</v>
      </c>
      <c r="D168" s="231" t="s">
        <v>135</v>
      </c>
      <c r="E168" s="232" t="s">
        <v>304</v>
      </c>
      <c r="F168" s="233" t="s">
        <v>280</v>
      </c>
      <c r="G168" s="234" t="s">
        <v>259</v>
      </c>
      <c r="H168" s="235">
        <v>60</v>
      </c>
      <c r="I168" s="236"/>
      <c r="J168" s="237">
        <f>ROUND(I168*H168,2)</f>
        <v>0</v>
      </c>
      <c r="K168" s="238"/>
      <c r="L168" s="41"/>
      <c r="M168" s="239" t="s">
        <v>1</v>
      </c>
      <c r="N168" s="240" t="s">
        <v>40</v>
      </c>
      <c r="O168" s="88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133</v>
      </c>
      <c r="AT168" s="243" t="s">
        <v>135</v>
      </c>
      <c r="AU168" s="243" t="s">
        <v>75</v>
      </c>
      <c r="AY168" s="14" t="s">
        <v>132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83</v>
      </c>
      <c r="BK168" s="244">
        <f>ROUND(I168*H168,2)</f>
        <v>0</v>
      </c>
      <c r="BL168" s="14" t="s">
        <v>133</v>
      </c>
      <c r="BM168" s="243" t="s">
        <v>305</v>
      </c>
    </row>
    <row r="169" s="2" customFormat="1" ht="14.4" customHeight="1">
      <c r="A169" s="35"/>
      <c r="B169" s="36"/>
      <c r="C169" s="231" t="s">
        <v>306</v>
      </c>
      <c r="D169" s="231" t="s">
        <v>135</v>
      </c>
      <c r="E169" s="232" t="s">
        <v>307</v>
      </c>
      <c r="F169" s="233" t="s">
        <v>308</v>
      </c>
      <c r="G169" s="234" t="s">
        <v>309</v>
      </c>
      <c r="H169" s="235">
        <v>1</v>
      </c>
      <c r="I169" s="236"/>
      <c r="J169" s="237">
        <f>ROUND(I169*H169,2)</f>
        <v>0</v>
      </c>
      <c r="K169" s="238"/>
      <c r="L169" s="41"/>
      <c r="M169" s="239" t="s">
        <v>1</v>
      </c>
      <c r="N169" s="240" t="s">
        <v>40</v>
      </c>
      <c r="O169" s="88"/>
      <c r="P169" s="241">
        <f>O169*H169</f>
        <v>0</v>
      </c>
      <c r="Q169" s="241">
        <v>0</v>
      </c>
      <c r="R169" s="241">
        <f>Q169*H169</f>
        <v>0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133</v>
      </c>
      <c r="AT169" s="243" t="s">
        <v>135</v>
      </c>
      <c r="AU169" s="243" t="s">
        <v>75</v>
      </c>
      <c r="AY169" s="14" t="s">
        <v>132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83</v>
      </c>
      <c r="BK169" s="244">
        <f>ROUND(I169*H169,2)</f>
        <v>0</v>
      </c>
      <c r="BL169" s="14" t="s">
        <v>133</v>
      </c>
      <c r="BM169" s="243" t="s">
        <v>310</v>
      </c>
    </row>
    <row r="170" s="2" customFormat="1" ht="14.4" customHeight="1">
      <c r="A170" s="35"/>
      <c r="B170" s="36"/>
      <c r="C170" s="231" t="s">
        <v>241</v>
      </c>
      <c r="D170" s="231" t="s">
        <v>135</v>
      </c>
      <c r="E170" s="232" t="s">
        <v>311</v>
      </c>
      <c r="F170" s="233" t="s">
        <v>312</v>
      </c>
      <c r="G170" s="234" t="s">
        <v>181</v>
      </c>
      <c r="H170" s="235">
        <v>19</v>
      </c>
      <c r="I170" s="236"/>
      <c r="J170" s="237">
        <f>ROUND(I170*H170,2)</f>
        <v>0</v>
      </c>
      <c r="K170" s="238"/>
      <c r="L170" s="41"/>
      <c r="M170" s="239" t="s">
        <v>1</v>
      </c>
      <c r="N170" s="240" t="s">
        <v>40</v>
      </c>
      <c r="O170" s="88"/>
      <c r="P170" s="241">
        <f>O170*H170</f>
        <v>0</v>
      </c>
      <c r="Q170" s="241">
        <v>0</v>
      </c>
      <c r="R170" s="241">
        <f>Q170*H170</f>
        <v>0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133</v>
      </c>
      <c r="AT170" s="243" t="s">
        <v>135</v>
      </c>
      <c r="AU170" s="243" t="s">
        <v>75</v>
      </c>
      <c r="AY170" s="14" t="s">
        <v>132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83</v>
      </c>
      <c r="BK170" s="244">
        <f>ROUND(I170*H170,2)</f>
        <v>0</v>
      </c>
      <c r="BL170" s="14" t="s">
        <v>133</v>
      </c>
      <c r="BM170" s="243" t="s">
        <v>313</v>
      </c>
    </row>
    <row r="171" s="2" customFormat="1" ht="14.4" customHeight="1">
      <c r="A171" s="35"/>
      <c r="B171" s="36"/>
      <c r="C171" s="231" t="s">
        <v>314</v>
      </c>
      <c r="D171" s="231" t="s">
        <v>135</v>
      </c>
      <c r="E171" s="232" t="s">
        <v>315</v>
      </c>
      <c r="F171" s="233" t="s">
        <v>316</v>
      </c>
      <c r="G171" s="234" t="s">
        <v>181</v>
      </c>
      <c r="H171" s="235">
        <v>450</v>
      </c>
      <c r="I171" s="236"/>
      <c r="J171" s="237">
        <f>ROUND(I171*H171,2)</f>
        <v>0</v>
      </c>
      <c r="K171" s="238"/>
      <c r="L171" s="41"/>
      <c r="M171" s="239" t="s">
        <v>1</v>
      </c>
      <c r="N171" s="240" t="s">
        <v>40</v>
      </c>
      <c r="O171" s="88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133</v>
      </c>
      <c r="AT171" s="243" t="s">
        <v>135</v>
      </c>
      <c r="AU171" s="243" t="s">
        <v>75</v>
      </c>
      <c r="AY171" s="14" t="s">
        <v>132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83</v>
      </c>
      <c r="BK171" s="244">
        <f>ROUND(I171*H171,2)</f>
        <v>0</v>
      </c>
      <c r="BL171" s="14" t="s">
        <v>133</v>
      </c>
      <c r="BM171" s="243" t="s">
        <v>317</v>
      </c>
    </row>
    <row r="172" s="2" customFormat="1" ht="14.4" customHeight="1">
      <c r="A172" s="35"/>
      <c r="B172" s="36"/>
      <c r="C172" s="231" t="s">
        <v>245</v>
      </c>
      <c r="D172" s="231" t="s">
        <v>135</v>
      </c>
      <c r="E172" s="232" t="s">
        <v>318</v>
      </c>
      <c r="F172" s="233" t="s">
        <v>319</v>
      </c>
      <c r="G172" s="234" t="s">
        <v>309</v>
      </c>
      <c r="H172" s="235">
        <v>1</v>
      </c>
      <c r="I172" s="236"/>
      <c r="J172" s="237">
        <f>ROUND(I172*H172,2)</f>
        <v>0</v>
      </c>
      <c r="K172" s="238"/>
      <c r="L172" s="41"/>
      <c r="M172" s="239" t="s">
        <v>1</v>
      </c>
      <c r="N172" s="240" t="s">
        <v>40</v>
      </c>
      <c r="O172" s="88"/>
      <c r="P172" s="241">
        <f>O172*H172</f>
        <v>0</v>
      </c>
      <c r="Q172" s="241">
        <v>0</v>
      </c>
      <c r="R172" s="241">
        <f>Q172*H172</f>
        <v>0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133</v>
      </c>
      <c r="AT172" s="243" t="s">
        <v>135</v>
      </c>
      <c r="AU172" s="243" t="s">
        <v>75</v>
      </c>
      <c r="AY172" s="14" t="s">
        <v>132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83</v>
      </c>
      <c r="BK172" s="244">
        <f>ROUND(I172*H172,2)</f>
        <v>0</v>
      </c>
      <c r="BL172" s="14" t="s">
        <v>133</v>
      </c>
      <c r="BM172" s="243" t="s">
        <v>320</v>
      </c>
    </row>
    <row r="173" s="2" customFormat="1" ht="14.4" customHeight="1">
      <c r="A173" s="35"/>
      <c r="B173" s="36"/>
      <c r="C173" s="231" t="s">
        <v>321</v>
      </c>
      <c r="D173" s="231" t="s">
        <v>135</v>
      </c>
      <c r="E173" s="232" t="s">
        <v>322</v>
      </c>
      <c r="F173" s="233" t="s">
        <v>323</v>
      </c>
      <c r="G173" s="234" t="s">
        <v>309</v>
      </c>
      <c r="H173" s="235">
        <v>1</v>
      </c>
      <c r="I173" s="236"/>
      <c r="J173" s="237">
        <f>ROUND(I173*H173,2)</f>
        <v>0</v>
      </c>
      <c r="K173" s="238"/>
      <c r="L173" s="41"/>
      <c r="M173" s="239" t="s">
        <v>1</v>
      </c>
      <c r="N173" s="240" t="s">
        <v>40</v>
      </c>
      <c r="O173" s="88"/>
      <c r="P173" s="241">
        <f>O173*H173</f>
        <v>0</v>
      </c>
      <c r="Q173" s="241">
        <v>0</v>
      </c>
      <c r="R173" s="241">
        <f>Q173*H173</f>
        <v>0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133</v>
      </c>
      <c r="AT173" s="243" t="s">
        <v>135</v>
      </c>
      <c r="AU173" s="243" t="s">
        <v>75</v>
      </c>
      <c r="AY173" s="14" t="s">
        <v>132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83</v>
      </c>
      <c r="BK173" s="244">
        <f>ROUND(I173*H173,2)</f>
        <v>0</v>
      </c>
      <c r="BL173" s="14" t="s">
        <v>133</v>
      </c>
      <c r="BM173" s="243" t="s">
        <v>324</v>
      </c>
    </row>
    <row r="174" s="2" customFormat="1" ht="14.4" customHeight="1">
      <c r="A174" s="35"/>
      <c r="B174" s="36"/>
      <c r="C174" s="231" t="s">
        <v>248</v>
      </c>
      <c r="D174" s="231" t="s">
        <v>135</v>
      </c>
      <c r="E174" s="232" t="s">
        <v>325</v>
      </c>
      <c r="F174" s="233" t="s">
        <v>326</v>
      </c>
      <c r="G174" s="234" t="s">
        <v>181</v>
      </c>
      <c r="H174" s="235">
        <v>1</v>
      </c>
      <c r="I174" s="236"/>
      <c r="J174" s="237">
        <f>ROUND(I174*H174,2)</f>
        <v>0</v>
      </c>
      <c r="K174" s="238"/>
      <c r="L174" s="41"/>
      <c r="M174" s="239" t="s">
        <v>1</v>
      </c>
      <c r="N174" s="240" t="s">
        <v>40</v>
      </c>
      <c r="O174" s="88"/>
      <c r="P174" s="241">
        <f>O174*H174</f>
        <v>0</v>
      </c>
      <c r="Q174" s="241">
        <v>0</v>
      </c>
      <c r="R174" s="241">
        <f>Q174*H174</f>
        <v>0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133</v>
      </c>
      <c r="AT174" s="243" t="s">
        <v>135</v>
      </c>
      <c r="AU174" s="243" t="s">
        <v>75</v>
      </c>
      <c r="AY174" s="14" t="s">
        <v>132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83</v>
      </c>
      <c r="BK174" s="244">
        <f>ROUND(I174*H174,2)</f>
        <v>0</v>
      </c>
      <c r="BL174" s="14" t="s">
        <v>133</v>
      </c>
      <c r="BM174" s="243" t="s">
        <v>327</v>
      </c>
    </row>
    <row r="175" s="2" customFormat="1" ht="24.15" customHeight="1">
      <c r="A175" s="35"/>
      <c r="B175" s="36"/>
      <c r="C175" s="231" t="s">
        <v>328</v>
      </c>
      <c r="D175" s="231" t="s">
        <v>135</v>
      </c>
      <c r="E175" s="232" t="s">
        <v>329</v>
      </c>
      <c r="F175" s="233" t="s">
        <v>330</v>
      </c>
      <c r="G175" s="234" t="s">
        <v>181</v>
      </c>
      <c r="H175" s="235">
        <v>1</v>
      </c>
      <c r="I175" s="236"/>
      <c r="J175" s="237">
        <f>ROUND(I175*H175,2)</f>
        <v>0</v>
      </c>
      <c r="K175" s="238"/>
      <c r="L175" s="41"/>
      <c r="M175" s="239" t="s">
        <v>1</v>
      </c>
      <c r="N175" s="240" t="s">
        <v>40</v>
      </c>
      <c r="O175" s="88"/>
      <c r="P175" s="241">
        <f>O175*H175</f>
        <v>0</v>
      </c>
      <c r="Q175" s="241">
        <v>0</v>
      </c>
      <c r="R175" s="241">
        <f>Q175*H175</f>
        <v>0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133</v>
      </c>
      <c r="AT175" s="243" t="s">
        <v>135</v>
      </c>
      <c r="AU175" s="243" t="s">
        <v>75</v>
      </c>
      <c r="AY175" s="14" t="s">
        <v>132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83</v>
      </c>
      <c r="BK175" s="244">
        <f>ROUND(I175*H175,2)</f>
        <v>0</v>
      </c>
      <c r="BL175" s="14" t="s">
        <v>133</v>
      </c>
      <c r="BM175" s="243" t="s">
        <v>331</v>
      </c>
    </row>
    <row r="176" s="2" customFormat="1" ht="14.4" customHeight="1">
      <c r="A176" s="35"/>
      <c r="B176" s="36"/>
      <c r="C176" s="231" t="s">
        <v>252</v>
      </c>
      <c r="D176" s="231" t="s">
        <v>135</v>
      </c>
      <c r="E176" s="232" t="s">
        <v>332</v>
      </c>
      <c r="F176" s="233" t="s">
        <v>333</v>
      </c>
      <c r="G176" s="234" t="s">
        <v>181</v>
      </c>
      <c r="H176" s="235">
        <v>1</v>
      </c>
      <c r="I176" s="236"/>
      <c r="J176" s="237">
        <f>ROUND(I176*H176,2)</f>
        <v>0</v>
      </c>
      <c r="K176" s="238"/>
      <c r="L176" s="41"/>
      <c r="M176" s="239" t="s">
        <v>1</v>
      </c>
      <c r="N176" s="240" t="s">
        <v>40</v>
      </c>
      <c r="O176" s="88"/>
      <c r="P176" s="241">
        <f>O176*H176</f>
        <v>0</v>
      </c>
      <c r="Q176" s="241">
        <v>0</v>
      </c>
      <c r="R176" s="241">
        <f>Q176*H176</f>
        <v>0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3" t="s">
        <v>133</v>
      </c>
      <c r="AT176" s="243" t="s">
        <v>135</v>
      </c>
      <c r="AU176" s="243" t="s">
        <v>75</v>
      </c>
      <c r="AY176" s="14" t="s">
        <v>132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4" t="s">
        <v>83</v>
      </c>
      <c r="BK176" s="244">
        <f>ROUND(I176*H176,2)</f>
        <v>0</v>
      </c>
      <c r="BL176" s="14" t="s">
        <v>133</v>
      </c>
      <c r="BM176" s="243" t="s">
        <v>334</v>
      </c>
    </row>
    <row r="177" s="2" customFormat="1" ht="14.4" customHeight="1">
      <c r="A177" s="35"/>
      <c r="B177" s="36"/>
      <c r="C177" s="231" t="s">
        <v>335</v>
      </c>
      <c r="D177" s="231" t="s">
        <v>135</v>
      </c>
      <c r="E177" s="232" t="s">
        <v>336</v>
      </c>
      <c r="F177" s="233" t="s">
        <v>337</v>
      </c>
      <c r="G177" s="234" t="s">
        <v>181</v>
      </c>
      <c r="H177" s="235">
        <v>1</v>
      </c>
      <c r="I177" s="236"/>
      <c r="J177" s="237">
        <f>ROUND(I177*H177,2)</f>
        <v>0</v>
      </c>
      <c r="K177" s="238"/>
      <c r="L177" s="41"/>
      <c r="M177" s="239" t="s">
        <v>1</v>
      </c>
      <c r="N177" s="240" t="s">
        <v>40</v>
      </c>
      <c r="O177" s="88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133</v>
      </c>
      <c r="AT177" s="243" t="s">
        <v>135</v>
      </c>
      <c r="AU177" s="243" t="s">
        <v>75</v>
      </c>
      <c r="AY177" s="14" t="s">
        <v>132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83</v>
      </c>
      <c r="BK177" s="244">
        <f>ROUND(I177*H177,2)</f>
        <v>0</v>
      </c>
      <c r="BL177" s="14" t="s">
        <v>133</v>
      </c>
      <c r="BM177" s="243" t="s">
        <v>338</v>
      </c>
    </row>
    <row r="178" s="2" customFormat="1" ht="14.4" customHeight="1">
      <c r="A178" s="35"/>
      <c r="B178" s="36"/>
      <c r="C178" s="231" t="s">
        <v>255</v>
      </c>
      <c r="D178" s="231" t="s">
        <v>135</v>
      </c>
      <c r="E178" s="232" t="s">
        <v>339</v>
      </c>
      <c r="F178" s="233" t="s">
        <v>340</v>
      </c>
      <c r="G178" s="234" t="s">
        <v>160</v>
      </c>
      <c r="H178" s="235">
        <v>3</v>
      </c>
      <c r="I178" s="236"/>
      <c r="J178" s="237">
        <f>ROUND(I178*H178,2)</f>
        <v>0</v>
      </c>
      <c r="K178" s="238"/>
      <c r="L178" s="41"/>
      <c r="M178" s="239" t="s">
        <v>1</v>
      </c>
      <c r="N178" s="240" t="s">
        <v>40</v>
      </c>
      <c r="O178" s="88"/>
      <c r="P178" s="241">
        <f>O178*H178</f>
        <v>0</v>
      </c>
      <c r="Q178" s="241">
        <v>0</v>
      </c>
      <c r="R178" s="241">
        <f>Q178*H178</f>
        <v>0</v>
      </c>
      <c r="S178" s="241">
        <v>0</v>
      </c>
      <c r="T178" s="24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3" t="s">
        <v>133</v>
      </c>
      <c r="AT178" s="243" t="s">
        <v>135</v>
      </c>
      <c r="AU178" s="243" t="s">
        <v>75</v>
      </c>
      <c r="AY178" s="14" t="s">
        <v>132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4" t="s">
        <v>83</v>
      </c>
      <c r="BK178" s="244">
        <f>ROUND(I178*H178,2)</f>
        <v>0</v>
      </c>
      <c r="BL178" s="14" t="s">
        <v>133</v>
      </c>
      <c r="BM178" s="243" t="s">
        <v>341</v>
      </c>
    </row>
    <row r="179" s="2" customFormat="1" ht="24.15" customHeight="1">
      <c r="A179" s="35"/>
      <c r="B179" s="36"/>
      <c r="C179" s="231" t="s">
        <v>342</v>
      </c>
      <c r="D179" s="231" t="s">
        <v>135</v>
      </c>
      <c r="E179" s="232" t="s">
        <v>343</v>
      </c>
      <c r="F179" s="233" t="s">
        <v>344</v>
      </c>
      <c r="G179" s="234" t="s">
        <v>208</v>
      </c>
      <c r="H179" s="235">
        <v>90</v>
      </c>
      <c r="I179" s="236"/>
      <c r="J179" s="237">
        <f>ROUND(I179*H179,2)</f>
        <v>0</v>
      </c>
      <c r="K179" s="238"/>
      <c r="L179" s="41"/>
      <c r="M179" s="245" t="s">
        <v>1</v>
      </c>
      <c r="N179" s="246" t="s">
        <v>40</v>
      </c>
      <c r="O179" s="247"/>
      <c r="P179" s="248">
        <f>O179*H179</f>
        <v>0</v>
      </c>
      <c r="Q179" s="248">
        <v>0</v>
      </c>
      <c r="R179" s="248">
        <f>Q179*H179</f>
        <v>0</v>
      </c>
      <c r="S179" s="248">
        <v>0</v>
      </c>
      <c r="T179" s="24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3" t="s">
        <v>133</v>
      </c>
      <c r="AT179" s="243" t="s">
        <v>135</v>
      </c>
      <c r="AU179" s="243" t="s">
        <v>75</v>
      </c>
      <c r="AY179" s="14" t="s">
        <v>132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4" t="s">
        <v>83</v>
      </c>
      <c r="BK179" s="244">
        <f>ROUND(I179*H179,2)</f>
        <v>0</v>
      </c>
      <c r="BL179" s="14" t="s">
        <v>133</v>
      </c>
      <c r="BM179" s="243" t="s">
        <v>345</v>
      </c>
    </row>
    <row r="180" s="2" customFormat="1" ht="6.96" customHeight="1">
      <c r="A180" s="35"/>
      <c r="B180" s="63"/>
      <c r="C180" s="64"/>
      <c r="D180" s="64"/>
      <c r="E180" s="64"/>
      <c r="F180" s="64"/>
      <c r="G180" s="64"/>
      <c r="H180" s="64"/>
      <c r="I180" s="64"/>
      <c r="J180" s="64"/>
      <c r="K180" s="64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OAdZuY5YKV8CO6/G9xO1OojYJ8C4f0//3GWCLUs6EW3H3xiO4nmaD+uzIuYaQnhgnLvuVHiboZXm7JshA34lOw==" hashValue="sn9d2e/ZeTwKF1754idh7lwhCdOhUZl5Q8Wyq7+lzMbTTI4a+kmpNzecFk4Z+5gKcgo9e0JZjomtL3ISahHb8g==" algorithmName="SHA-512" password="CC35"/>
  <autoFilter ref="C125:K179"/>
  <mergeCells count="14">
    <mergeCell ref="E7:H7"/>
    <mergeCell ref="E9:H9"/>
    <mergeCell ref="E18:H18"/>
    <mergeCell ref="E27:H27"/>
    <mergeCell ref="E85:H85"/>
    <mergeCell ref="E87:H87"/>
    <mergeCell ref="D100:F100"/>
    <mergeCell ref="D101:F101"/>
    <mergeCell ref="D102:F102"/>
    <mergeCell ref="D103:F103"/>
    <mergeCell ref="D104:F10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2020-11-25T09:49:07Z</dcterms:created>
  <dcterms:modified xsi:type="dcterms:W3CDTF">2020-11-25T09:49:11Z</dcterms:modified>
</cp:coreProperties>
</file>